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64011"/>
  <mc:AlternateContent xmlns:mc="http://schemas.openxmlformats.org/markup-compatibility/2006">
    <mc:Choice Requires="x15">
      <x15ac:absPath xmlns:x15ac="http://schemas.microsoft.com/office/spreadsheetml/2010/11/ac" url="C:\Users\Admin\Desktop\Красноармейская\ТЕНДЕР\ОТделка\"/>
    </mc:Choice>
  </mc:AlternateContent>
  <bookViews>
    <workbookView xWindow="0" yWindow="0" windowWidth="19704" windowHeight="13200"/>
  </bookViews>
  <sheets>
    <sheet name="Отделка (2)" sheetId="10" r:id="rId1"/>
  </sheets>
  <definedNames>
    <definedName name="_xlnm._FilterDatabase" localSheetId="0" hidden="1">'Отделка (2)'!$A$11:$Q$447</definedName>
    <definedName name="_xlnm.Print_Area" localSheetId="0">'Отделка (2)'!$A$1:$Q$475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46" i="10" l="1"/>
  <c r="N446" i="10"/>
  <c r="O445" i="10"/>
  <c r="N445" i="10"/>
  <c r="O443" i="10"/>
  <c r="N443" i="10"/>
  <c r="O442" i="10"/>
  <c r="N442" i="10"/>
  <c r="O441" i="10"/>
  <c r="N441" i="10"/>
  <c r="O440" i="10"/>
  <c r="N440" i="10"/>
  <c r="O438" i="10"/>
  <c r="N438" i="10"/>
  <c r="O437" i="10"/>
  <c r="N437" i="10"/>
  <c r="O436" i="10"/>
  <c r="N436" i="10"/>
  <c r="O435" i="10"/>
  <c r="N435" i="10"/>
  <c r="O434" i="10"/>
  <c r="N434" i="10"/>
  <c r="O433" i="10"/>
  <c r="N433" i="10"/>
  <c r="O432" i="10"/>
  <c r="N432" i="10"/>
  <c r="O430" i="10"/>
  <c r="N430" i="10"/>
  <c r="O429" i="10"/>
  <c r="N429" i="10"/>
  <c r="O428" i="10"/>
  <c r="N428" i="10"/>
  <c r="O427" i="10"/>
  <c r="N427" i="10"/>
  <c r="O426" i="10"/>
  <c r="N426" i="10"/>
  <c r="O425" i="10"/>
  <c r="N425" i="10"/>
  <c r="O424" i="10"/>
  <c r="N424" i="10"/>
  <c r="O423" i="10"/>
  <c r="N423" i="10"/>
  <c r="O422" i="10"/>
  <c r="N422" i="10"/>
  <c r="O419" i="10"/>
  <c r="N419" i="10"/>
  <c r="O418" i="10"/>
  <c r="N418" i="10"/>
  <c r="O417" i="10"/>
  <c r="N417" i="10"/>
  <c r="O416" i="10"/>
  <c r="N416" i="10"/>
  <c r="O415" i="10"/>
  <c r="N415" i="10"/>
  <c r="O414" i="10"/>
  <c r="N414" i="10"/>
  <c r="O413" i="10"/>
  <c r="N413" i="10"/>
  <c r="O412" i="10"/>
  <c r="N412" i="10"/>
  <c r="O411" i="10"/>
  <c r="N411" i="10"/>
  <c r="O410" i="10"/>
  <c r="N410" i="10"/>
  <c r="O409" i="10"/>
  <c r="N409" i="10"/>
  <c r="O408" i="10"/>
  <c r="N408" i="10"/>
  <c r="O407" i="10"/>
  <c r="N407" i="10"/>
  <c r="O406" i="10"/>
  <c r="N406" i="10"/>
  <c r="O405" i="10"/>
  <c r="N405" i="10"/>
  <c r="O404" i="10"/>
  <c r="N404" i="10"/>
  <c r="O403" i="10"/>
  <c r="N403" i="10"/>
  <c r="O402" i="10"/>
  <c r="N402" i="10"/>
  <c r="O401" i="10"/>
  <c r="N401" i="10"/>
  <c r="O400" i="10"/>
  <c r="N400" i="10"/>
  <c r="O399" i="10"/>
  <c r="N399" i="10"/>
  <c r="O398" i="10"/>
  <c r="N398" i="10"/>
  <c r="O397" i="10"/>
  <c r="N397" i="10"/>
  <c r="O396" i="10"/>
  <c r="N396" i="10"/>
  <c r="O395" i="10"/>
  <c r="N395" i="10"/>
  <c r="O394" i="10"/>
  <c r="N394" i="10"/>
  <c r="O393" i="10"/>
  <c r="N393" i="10"/>
  <c r="O392" i="10"/>
  <c r="N392" i="10"/>
  <c r="O391" i="10"/>
  <c r="N391" i="10"/>
  <c r="O390" i="10"/>
  <c r="N390" i="10"/>
  <c r="O389" i="10"/>
  <c r="N389" i="10"/>
  <c r="O388" i="10"/>
  <c r="N388" i="10"/>
  <c r="O387" i="10"/>
  <c r="N387" i="10"/>
  <c r="O386" i="10"/>
  <c r="N386" i="10"/>
  <c r="O385" i="10"/>
  <c r="N385" i="10"/>
  <c r="O384" i="10"/>
  <c r="N384" i="10"/>
  <c r="O383" i="10"/>
  <c r="N383" i="10"/>
  <c r="O382" i="10"/>
  <c r="N382" i="10"/>
  <c r="O381" i="10"/>
  <c r="N381" i="10"/>
  <c r="O380" i="10"/>
  <c r="N380" i="10"/>
  <c r="O379" i="10"/>
  <c r="N379" i="10"/>
  <c r="O378" i="10"/>
  <c r="N378" i="10"/>
  <c r="O377" i="10"/>
  <c r="N377" i="10"/>
  <c r="O376" i="10"/>
  <c r="N376" i="10"/>
  <c r="O375" i="10"/>
  <c r="N375" i="10"/>
  <c r="O374" i="10"/>
  <c r="N374" i="10"/>
  <c r="O373" i="10"/>
  <c r="N373" i="10"/>
  <c r="O372" i="10"/>
  <c r="N372" i="10"/>
  <c r="O371" i="10"/>
  <c r="N371" i="10"/>
  <c r="O370" i="10"/>
  <c r="N370" i="10"/>
  <c r="O368" i="10"/>
  <c r="N368" i="10"/>
  <c r="O367" i="10"/>
  <c r="N367" i="10"/>
  <c r="O366" i="10"/>
  <c r="N366" i="10"/>
  <c r="O365" i="10"/>
  <c r="N365" i="10"/>
  <c r="O364" i="10"/>
  <c r="N364" i="10"/>
  <c r="O363" i="10"/>
  <c r="N363" i="10"/>
  <c r="O362" i="10"/>
  <c r="N362" i="10"/>
  <c r="O361" i="10"/>
  <c r="N361" i="10"/>
  <c r="O360" i="10"/>
  <c r="N360" i="10"/>
  <c r="O359" i="10"/>
  <c r="N359" i="10"/>
  <c r="O358" i="10"/>
  <c r="N358" i="10"/>
  <c r="O357" i="10"/>
  <c r="N357" i="10"/>
  <c r="O356" i="10"/>
  <c r="N356" i="10"/>
  <c r="O355" i="10"/>
  <c r="N355" i="10"/>
  <c r="O354" i="10"/>
  <c r="N354" i="10"/>
  <c r="O353" i="10"/>
  <c r="N353" i="10"/>
  <c r="O352" i="10"/>
  <c r="N352" i="10"/>
  <c r="O351" i="10"/>
  <c r="N351" i="10"/>
  <c r="O350" i="10"/>
  <c r="N350" i="10"/>
  <c r="O349" i="10"/>
  <c r="N349" i="10"/>
  <c r="O348" i="10"/>
  <c r="N348" i="10"/>
  <c r="O347" i="10"/>
  <c r="N347" i="10"/>
  <c r="O346" i="10"/>
  <c r="N346" i="10"/>
  <c r="O345" i="10"/>
  <c r="N345" i="10"/>
  <c r="O344" i="10"/>
  <c r="N344" i="10"/>
  <c r="O343" i="10"/>
  <c r="N343" i="10"/>
  <c r="O342" i="10"/>
  <c r="N342" i="10"/>
  <c r="O341" i="10"/>
  <c r="N341" i="10"/>
  <c r="O340" i="10"/>
  <c r="N340" i="10"/>
  <c r="O339" i="10"/>
  <c r="N339" i="10"/>
  <c r="O338" i="10"/>
  <c r="N338" i="10"/>
  <c r="O337" i="10"/>
  <c r="N337" i="10"/>
  <c r="O336" i="10"/>
  <c r="N336" i="10"/>
  <c r="O335" i="10"/>
  <c r="N335" i="10"/>
  <c r="O334" i="10"/>
  <c r="N334" i="10"/>
  <c r="O333" i="10"/>
  <c r="N333" i="10"/>
  <c r="O332" i="10"/>
  <c r="N332" i="10"/>
  <c r="O331" i="10"/>
  <c r="N331" i="10"/>
  <c r="O330" i="10"/>
  <c r="N330" i="10"/>
  <c r="O329" i="10"/>
  <c r="N329" i="10"/>
  <c r="O328" i="10"/>
  <c r="N328" i="10"/>
  <c r="O327" i="10"/>
  <c r="N327" i="10"/>
  <c r="O326" i="10"/>
  <c r="N326" i="10"/>
  <c r="O325" i="10"/>
  <c r="N325" i="10"/>
  <c r="O324" i="10"/>
  <c r="N324" i="10"/>
  <c r="O323" i="10"/>
  <c r="N323" i="10"/>
  <c r="O322" i="10"/>
  <c r="N322" i="10"/>
  <c r="O321" i="10"/>
  <c r="N321" i="10"/>
  <c r="O319" i="10"/>
  <c r="N319" i="10"/>
  <c r="O318" i="10"/>
  <c r="N318" i="10"/>
  <c r="O317" i="10"/>
  <c r="N317" i="10"/>
  <c r="O316" i="10"/>
  <c r="N316" i="10"/>
  <c r="O315" i="10"/>
  <c r="N315" i="10"/>
  <c r="O313" i="10"/>
  <c r="N313" i="10"/>
  <c r="N312" i="10" s="1"/>
  <c r="O311" i="10"/>
  <c r="O310" i="10" s="1"/>
  <c r="N311" i="10"/>
  <c r="O309" i="10"/>
  <c r="N309" i="10"/>
  <c r="O308" i="10"/>
  <c r="N308" i="10"/>
  <c r="O306" i="10"/>
  <c r="N306" i="10"/>
  <c r="O305" i="10"/>
  <c r="N305" i="10"/>
  <c r="O302" i="10"/>
  <c r="N302" i="10"/>
  <c r="N301" i="10" s="1"/>
  <c r="O300" i="10"/>
  <c r="O299" i="10" s="1"/>
  <c r="N300" i="10"/>
  <c r="O297" i="10"/>
  <c r="N297" i="10"/>
  <c r="O296" i="10"/>
  <c r="N296" i="10"/>
  <c r="O295" i="10"/>
  <c r="N295" i="10"/>
  <c r="O294" i="10"/>
  <c r="N294" i="10"/>
  <c r="O293" i="10"/>
  <c r="N293" i="10"/>
  <c r="O292" i="10"/>
  <c r="N292" i="10"/>
  <c r="O291" i="10"/>
  <c r="N291" i="10"/>
  <c r="O290" i="10"/>
  <c r="N290" i="10"/>
  <c r="O288" i="10"/>
  <c r="N288" i="10"/>
  <c r="O287" i="10"/>
  <c r="N287" i="10"/>
  <c r="O285" i="10"/>
  <c r="N285" i="10"/>
  <c r="O284" i="10"/>
  <c r="N284" i="10"/>
  <c r="O282" i="10"/>
  <c r="O281" i="10" s="1"/>
  <c r="N282" i="10"/>
  <c r="O280" i="10"/>
  <c r="N280" i="10"/>
  <c r="O279" i="10"/>
  <c r="N279" i="10"/>
  <c r="O277" i="10"/>
  <c r="O276" i="10" s="1"/>
  <c r="N277" i="10"/>
  <c r="O275" i="10"/>
  <c r="N275" i="10"/>
  <c r="O274" i="10"/>
  <c r="N274" i="10"/>
  <c r="O271" i="10"/>
  <c r="O270" i="10" s="1"/>
  <c r="N271" i="10"/>
  <c r="O269" i="10"/>
  <c r="N269" i="10"/>
  <c r="O268" i="10"/>
  <c r="N268" i="10"/>
  <c r="O266" i="10"/>
  <c r="N266" i="10"/>
  <c r="O265" i="10"/>
  <c r="N265" i="10"/>
  <c r="O263" i="10"/>
  <c r="N263" i="10"/>
  <c r="O262" i="10"/>
  <c r="N262" i="10"/>
  <c r="O260" i="10"/>
  <c r="N260" i="10"/>
  <c r="O259" i="10"/>
  <c r="N259" i="10"/>
  <c r="O256" i="10"/>
  <c r="N256" i="10"/>
  <c r="O255" i="10"/>
  <c r="N255" i="10"/>
  <c r="O253" i="10"/>
  <c r="N253" i="10"/>
  <c r="O252" i="10"/>
  <c r="N252" i="10"/>
  <c r="O250" i="10"/>
  <c r="N250" i="10"/>
  <c r="O249" i="10"/>
  <c r="N249" i="10"/>
  <c r="O247" i="10"/>
  <c r="N247" i="10"/>
  <c r="O246" i="10"/>
  <c r="N246" i="10"/>
  <c r="O244" i="10"/>
  <c r="N244" i="10"/>
  <c r="O243" i="10"/>
  <c r="N243" i="10"/>
  <c r="O241" i="10"/>
  <c r="N241" i="10"/>
  <c r="O240" i="10"/>
  <c r="N240" i="10"/>
  <c r="O238" i="10"/>
  <c r="N238" i="10"/>
  <c r="O237" i="10"/>
  <c r="N237" i="10"/>
  <c r="O235" i="10"/>
  <c r="O234" i="10" s="1"/>
  <c r="N235" i="10"/>
  <c r="N234" i="10" s="1"/>
  <c r="O233" i="10"/>
  <c r="N233" i="10"/>
  <c r="O232" i="10"/>
  <c r="N232" i="10"/>
  <c r="O230" i="10"/>
  <c r="N230" i="10"/>
  <c r="O229" i="10"/>
  <c r="N229" i="10"/>
  <c r="O227" i="10"/>
  <c r="N227" i="10"/>
  <c r="O226" i="10"/>
  <c r="N226" i="10"/>
  <c r="O225" i="10"/>
  <c r="N225" i="10"/>
  <c r="O224" i="10"/>
  <c r="N224" i="10"/>
  <c r="O222" i="10"/>
  <c r="N222" i="10"/>
  <c r="N221" i="10" s="1"/>
  <c r="O220" i="10"/>
  <c r="N220" i="10"/>
  <c r="O219" i="10"/>
  <c r="N219" i="10"/>
  <c r="O216" i="10"/>
  <c r="N216" i="10"/>
  <c r="O215" i="10"/>
  <c r="N215" i="10"/>
  <c r="O213" i="10"/>
  <c r="N213" i="10"/>
  <c r="O212" i="10"/>
  <c r="N212" i="10"/>
  <c r="O210" i="10"/>
  <c r="N210" i="10"/>
  <c r="O209" i="10"/>
  <c r="N209" i="10"/>
  <c r="O207" i="10"/>
  <c r="N207" i="10"/>
  <c r="O206" i="10"/>
  <c r="N206" i="10"/>
  <c r="O204" i="10"/>
  <c r="N204" i="10"/>
  <c r="O203" i="10"/>
  <c r="N203" i="10"/>
  <c r="O201" i="10"/>
  <c r="N201" i="10"/>
  <c r="O200" i="10"/>
  <c r="N200" i="10"/>
  <c r="O198" i="10"/>
  <c r="N198" i="10"/>
  <c r="O197" i="10"/>
  <c r="N197" i="10"/>
  <c r="O194" i="10"/>
  <c r="N194" i="10"/>
  <c r="N193" i="10" s="1"/>
  <c r="O192" i="10"/>
  <c r="O191" i="10" s="1"/>
  <c r="N192" i="10"/>
  <c r="O190" i="10"/>
  <c r="N190" i="10"/>
  <c r="N189" i="10" s="1"/>
  <c r="O188" i="10"/>
  <c r="O187" i="10" s="1"/>
  <c r="N188" i="10"/>
  <c r="O185" i="10"/>
  <c r="N185" i="10"/>
  <c r="N184" i="10" s="1"/>
  <c r="O183" i="10"/>
  <c r="O182" i="10" s="1"/>
  <c r="N183" i="10"/>
  <c r="O180" i="10"/>
  <c r="N180" i="10"/>
  <c r="O179" i="10"/>
  <c r="N179" i="10"/>
  <c r="O177" i="10"/>
  <c r="O176" i="10" s="1"/>
  <c r="N177" i="10"/>
  <c r="N176" i="10" s="1"/>
  <c r="O175" i="10"/>
  <c r="N175" i="10"/>
  <c r="O174" i="10"/>
  <c r="N174" i="10"/>
  <c r="O171" i="10"/>
  <c r="O170" i="10" s="1"/>
  <c r="N171" i="10"/>
  <c r="O169" i="10"/>
  <c r="N169" i="10"/>
  <c r="O168" i="10"/>
  <c r="N168" i="10"/>
  <c r="O167" i="10"/>
  <c r="N167" i="10"/>
  <c r="O165" i="10"/>
  <c r="N165" i="10"/>
  <c r="O164" i="10"/>
  <c r="N164" i="10"/>
  <c r="O162" i="10"/>
  <c r="N162" i="10"/>
  <c r="O161" i="10"/>
  <c r="N161" i="10"/>
  <c r="O160" i="10"/>
  <c r="N160" i="10"/>
  <c r="O158" i="10"/>
  <c r="N158" i="10"/>
  <c r="O157" i="10"/>
  <c r="N157" i="10"/>
  <c r="O155" i="10"/>
  <c r="N155" i="10"/>
  <c r="O154" i="10"/>
  <c r="N154" i="10"/>
  <c r="O152" i="10"/>
  <c r="O151" i="10" s="1"/>
  <c r="N152" i="10"/>
  <c r="N151" i="10" s="1"/>
  <c r="O150" i="10"/>
  <c r="N150" i="10"/>
  <c r="O149" i="10"/>
  <c r="N149" i="10"/>
  <c r="O146" i="10"/>
  <c r="N146" i="10"/>
  <c r="O145" i="10"/>
  <c r="N145" i="10"/>
  <c r="O143" i="10"/>
  <c r="O142" i="10" s="1"/>
  <c r="N143" i="10"/>
  <c r="N142" i="10" s="1"/>
  <c r="O141" i="10"/>
  <c r="N141" i="10"/>
  <c r="O140" i="10"/>
  <c r="N140" i="10"/>
  <c r="O138" i="10"/>
  <c r="N138" i="10"/>
  <c r="O137" i="10"/>
  <c r="N137" i="10"/>
  <c r="O134" i="10"/>
  <c r="O133" i="10" s="1"/>
  <c r="N134" i="10"/>
  <c r="N133" i="10" s="1"/>
  <c r="O132" i="10"/>
  <c r="O131" i="10" s="1"/>
  <c r="N132" i="10"/>
  <c r="N131" i="10" s="1"/>
  <c r="O130" i="10"/>
  <c r="O129" i="10" s="1"/>
  <c r="N130" i="10"/>
  <c r="N129" i="10" s="1"/>
  <c r="O128" i="10"/>
  <c r="N128" i="10"/>
  <c r="O127" i="10"/>
  <c r="N127" i="10"/>
  <c r="O126" i="10"/>
  <c r="N126" i="10"/>
  <c r="O125" i="10"/>
  <c r="N125" i="10"/>
  <c r="O124" i="10"/>
  <c r="N124" i="10"/>
  <c r="O122" i="10"/>
  <c r="N122" i="10"/>
  <c r="O121" i="10"/>
  <c r="N121" i="10"/>
  <c r="O120" i="10"/>
  <c r="N120" i="10"/>
  <c r="O119" i="10"/>
  <c r="N119" i="10"/>
  <c r="O117" i="10"/>
  <c r="N117" i="10"/>
  <c r="O116" i="10"/>
  <c r="N116" i="10"/>
  <c r="O115" i="10"/>
  <c r="N115" i="10"/>
  <c r="O114" i="10"/>
  <c r="N114" i="10"/>
  <c r="O112" i="10"/>
  <c r="N112" i="10"/>
  <c r="N111" i="10" s="1"/>
  <c r="O110" i="10"/>
  <c r="N110" i="10"/>
  <c r="O109" i="10"/>
  <c r="N109" i="10"/>
  <c r="O108" i="10"/>
  <c r="N108" i="10"/>
  <c r="O106" i="10"/>
  <c r="N106" i="10"/>
  <c r="O105" i="10"/>
  <c r="N105" i="10"/>
  <c r="O104" i="10"/>
  <c r="N104" i="10"/>
  <c r="O102" i="10"/>
  <c r="N102" i="10"/>
  <c r="O101" i="10"/>
  <c r="N101" i="10"/>
  <c r="O100" i="10"/>
  <c r="N100" i="10"/>
  <c r="O98" i="10"/>
  <c r="N98" i="10"/>
  <c r="O97" i="10"/>
  <c r="N97" i="10"/>
  <c r="O95" i="10"/>
  <c r="N95" i="10"/>
  <c r="O94" i="10"/>
  <c r="N94" i="10"/>
  <c r="O93" i="10"/>
  <c r="N93" i="10"/>
  <c r="O91" i="10"/>
  <c r="N91" i="10"/>
  <c r="O90" i="10"/>
  <c r="N90" i="10"/>
  <c r="O89" i="10"/>
  <c r="N89" i="10"/>
  <c r="O88" i="10"/>
  <c r="N88" i="10"/>
  <c r="O87" i="10"/>
  <c r="N87" i="10"/>
  <c r="O85" i="10"/>
  <c r="N85" i="10"/>
  <c r="O84" i="10"/>
  <c r="N84" i="10"/>
  <c r="O83" i="10"/>
  <c r="N83" i="10"/>
  <c r="O81" i="10"/>
  <c r="N81" i="10"/>
  <c r="O80" i="10"/>
  <c r="N80" i="10"/>
  <c r="O79" i="10"/>
  <c r="N79" i="10"/>
  <c r="O78" i="10"/>
  <c r="N78" i="10"/>
  <c r="O77" i="10"/>
  <c r="N77" i="10"/>
  <c r="O75" i="10"/>
  <c r="N75" i="10"/>
  <c r="O74" i="10"/>
  <c r="N74" i="10"/>
  <c r="O73" i="10"/>
  <c r="N73" i="10"/>
  <c r="O72" i="10"/>
  <c r="N72" i="10"/>
  <c r="O70" i="10"/>
  <c r="N70" i="10"/>
  <c r="O69" i="10"/>
  <c r="N69" i="10"/>
  <c r="O68" i="10"/>
  <c r="N68" i="10"/>
  <c r="O66" i="10"/>
  <c r="N66" i="10"/>
  <c r="O65" i="10"/>
  <c r="N65" i="10"/>
  <c r="O64" i="10"/>
  <c r="N64" i="10"/>
  <c r="O62" i="10"/>
  <c r="N62" i="10"/>
  <c r="O61" i="10"/>
  <c r="N61" i="10"/>
  <c r="O58" i="10"/>
  <c r="N58" i="10"/>
  <c r="O57" i="10"/>
  <c r="N57" i="10"/>
  <c r="O55" i="10"/>
  <c r="N55" i="10"/>
  <c r="O54" i="10"/>
  <c r="N54" i="10"/>
  <c r="O52" i="10"/>
  <c r="N52" i="10"/>
  <c r="O51" i="10"/>
  <c r="N51" i="10"/>
  <c r="O49" i="10"/>
  <c r="N49" i="10"/>
  <c r="O48" i="10"/>
  <c r="N48" i="10"/>
  <c r="O47" i="10"/>
  <c r="N47" i="10"/>
  <c r="O46" i="10"/>
  <c r="N46" i="10"/>
  <c r="O45" i="10"/>
  <c r="N45" i="10"/>
  <c r="O43" i="10"/>
  <c r="N43" i="10"/>
  <c r="O42" i="10"/>
  <c r="N42" i="10"/>
  <c r="O41" i="10"/>
  <c r="N41" i="10"/>
  <c r="O39" i="10"/>
  <c r="N39" i="10"/>
  <c r="O38" i="10"/>
  <c r="N38" i="10"/>
  <c r="O36" i="10"/>
  <c r="N36" i="10"/>
  <c r="O35" i="10"/>
  <c r="N35" i="10"/>
  <c r="O34" i="10"/>
  <c r="N34" i="10"/>
  <c r="O32" i="10"/>
  <c r="O31" i="10" s="1"/>
  <c r="N32" i="10"/>
  <c r="O30" i="10"/>
  <c r="N30" i="10"/>
  <c r="O29" i="10"/>
  <c r="N29" i="10"/>
  <c r="O28" i="10"/>
  <c r="N28" i="10"/>
  <c r="O26" i="10"/>
  <c r="O25" i="10" s="1"/>
  <c r="N26" i="10"/>
  <c r="O24" i="10"/>
  <c r="N24" i="10"/>
  <c r="O23" i="10"/>
  <c r="N23" i="10"/>
  <c r="O21" i="10"/>
  <c r="O20" i="10" s="1"/>
  <c r="N21" i="10"/>
  <c r="N20" i="10" s="1"/>
  <c r="O19" i="10"/>
  <c r="N19" i="10"/>
  <c r="O18" i="10"/>
  <c r="N18" i="10"/>
  <c r="O17" i="10"/>
  <c r="N17" i="10"/>
  <c r="O16" i="10"/>
  <c r="N16" i="10"/>
  <c r="O15" i="10"/>
  <c r="N15" i="10"/>
  <c r="M446" i="10"/>
  <c r="M445" i="10"/>
  <c r="M443" i="10"/>
  <c r="M442" i="10"/>
  <c r="M441" i="10"/>
  <c r="M440" i="10"/>
  <c r="M438" i="10"/>
  <c r="M437" i="10"/>
  <c r="M436" i="10"/>
  <c r="M435" i="10"/>
  <c r="M434" i="10"/>
  <c r="M433" i="10"/>
  <c r="M432" i="10"/>
  <c r="M430" i="10"/>
  <c r="M429" i="10"/>
  <c r="M428" i="10"/>
  <c r="M427" i="10"/>
  <c r="M426" i="10"/>
  <c r="M425" i="10"/>
  <c r="M424" i="10"/>
  <c r="M423" i="10"/>
  <c r="M422" i="10"/>
  <c r="M419" i="10"/>
  <c r="M418" i="10"/>
  <c r="M417" i="10"/>
  <c r="M416" i="10"/>
  <c r="M415" i="10"/>
  <c r="M414" i="10"/>
  <c r="M413" i="10"/>
  <c r="M412" i="10"/>
  <c r="M411" i="10"/>
  <c r="M410" i="10"/>
  <c r="M409" i="10"/>
  <c r="M408" i="10"/>
  <c r="M407" i="10"/>
  <c r="M406" i="10"/>
  <c r="M405" i="10"/>
  <c r="M404" i="10"/>
  <c r="M403" i="10"/>
  <c r="M402" i="10"/>
  <c r="M401" i="10"/>
  <c r="M400" i="10"/>
  <c r="M399" i="10"/>
  <c r="M398" i="10"/>
  <c r="M397" i="10"/>
  <c r="M396" i="10"/>
  <c r="M395" i="10"/>
  <c r="M394" i="10"/>
  <c r="M393" i="10"/>
  <c r="M392" i="10"/>
  <c r="M391" i="10"/>
  <c r="M390" i="10"/>
  <c r="M389" i="10"/>
  <c r="M388" i="10"/>
  <c r="M387" i="10"/>
  <c r="M386" i="10"/>
  <c r="M385" i="10"/>
  <c r="M384" i="10"/>
  <c r="M383" i="10"/>
  <c r="M382" i="10"/>
  <c r="M381" i="10"/>
  <c r="M380" i="10"/>
  <c r="M379" i="10"/>
  <c r="M378" i="10"/>
  <c r="M377" i="10"/>
  <c r="M376" i="10"/>
  <c r="M375" i="10"/>
  <c r="M374" i="10"/>
  <c r="M373" i="10"/>
  <c r="M372" i="10"/>
  <c r="M371" i="10"/>
  <c r="M370" i="10"/>
  <c r="M368" i="10"/>
  <c r="M367" i="10"/>
  <c r="M366" i="10"/>
  <c r="M365" i="10"/>
  <c r="M364" i="10"/>
  <c r="M363" i="10"/>
  <c r="M362" i="10"/>
  <c r="M361" i="10"/>
  <c r="M360" i="10"/>
  <c r="M359" i="10"/>
  <c r="M358" i="10"/>
  <c r="M357" i="10"/>
  <c r="M356" i="10"/>
  <c r="M355" i="10"/>
  <c r="M354" i="10"/>
  <c r="M353" i="10"/>
  <c r="M352" i="10"/>
  <c r="M351" i="10"/>
  <c r="M350" i="10"/>
  <c r="M349" i="10"/>
  <c r="M348" i="10"/>
  <c r="M347" i="10"/>
  <c r="M346" i="10"/>
  <c r="M345" i="10"/>
  <c r="M344" i="10"/>
  <c r="M343" i="10"/>
  <c r="M342" i="10"/>
  <c r="M341" i="10"/>
  <c r="M340" i="10"/>
  <c r="M339" i="10"/>
  <c r="M338" i="10"/>
  <c r="M337" i="10"/>
  <c r="M336" i="10"/>
  <c r="M335" i="10"/>
  <c r="M334" i="10"/>
  <c r="M333" i="10"/>
  <c r="M332" i="10"/>
  <c r="M331" i="10"/>
  <c r="M330" i="10"/>
  <c r="M329" i="10"/>
  <c r="M328" i="10"/>
  <c r="M327" i="10"/>
  <c r="M326" i="10"/>
  <c r="M325" i="10"/>
  <c r="M324" i="10"/>
  <c r="M323" i="10"/>
  <c r="M322" i="10"/>
  <c r="M321" i="10"/>
  <c r="M319" i="10"/>
  <c r="M318" i="10"/>
  <c r="M317" i="10"/>
  <c r="M316" i="10"/>
  <c r="M315" i="10"/>
  <c r="M313" i="10"/>
  <c r="M312" i="10"/>
  <c r="M311" i="10"/>
  <c r="M310" i="10"/>
  <c r="M309" i="10"/>
  <c r="M308" i="10"/>
  <c r="M307" i="10"/>
  <c r="M306" i="10"/>
  <c r="M305" i="10"/>
  <c r="M304" i="10"/>
  <c r="M302" i="10"/>
  <c r="M301" i="10"/>
  <c r="M300" i="10"/>
  <c r="M299" i="10"/>
  <c r="M297" i="10"/>
  <c r="M296" i="10"/>
  <c r="M295" i="10"/>
  <c r="M294" i="10"/>
  <c r="M293" i="10"/>
  <c r="M292" i="10"/>
  <c r="M291" i="10"/>
  <c r="M290" i="10"/>
  <c r="M289" i="10"/>
  <c r="M288" i="10"/>
  <c r="M287" i="10"/>
  <c r="M286" i="10"/>
  <c r="M285" i="10"/>
  <c r="M284" i="10"/>
  <c r="M283" i="10"/>
  <c r="M282" i="10"/>
  <c r="M281" i="10"/>
  <c r="M280" i="10"/>
  <c r="M279" i="10"/>
  <c r="M278" i="10"/>
  <c r="M277" i="10"/>
  <c r="M276" i="10"/>
  <c r="M275" i="10"/>
  <c r="M274" i="10"/>
  <c r="M273" i="10"/>
  <c r="M271" i="10"/>
  <c r="M270" i="10"/>
  <c r="M269" i="10"/>
  <c r="M268" i="10"/>
  <c r="M267" i="10"/>
  <c r="M266" i="10"/>
  <c r="M265" i="10"/>
  <c r="M264" i="10"/>
  <c r="M263" i="10"/>
  <c r="M262" i="10"/>
  <c r="M261" i="10"/>
  <c r="M260" i="10"/>
  <c r="M259" i="10"/>
  <c r="M258" i="10"/>
  <c r="M256" i="10"/>
  <c r="M255" i="10"/>
  <c r="M254" i="10"/>
  <c r="M253" i="10"/>
  <c r="M252" i="10"/>
  <c r="M251" i="10"/>
  <c r="M250" i="10"/>
  <c r="M249" i="10"/>
  <c r="M248" i="10"/>
  <c r="M247" i="10"/>
  <c r="M246" i="10"/>
  <c r="M245" i="10"/>
  <c r="M244" i="10"/>
  <c r="M243" i="10"/>
  <c r="M242" i="10"/>
  <c r="M241" i="10"/>
  <c r="M240" i="10"/>
  <c r="M239" i="10"/>
  <c r="M238" i="10"/>
  <c r="M237" i="10"/>
  <c r="M236" i="10"/>
  <c r="M235" i="10"/>
  <c r="M234" i="10"/>
  <c r="M233" i="10"/>
  <c r="M232" i="10"/>
  <c r="M231" i="10"/>
  <c r="M230" i="10"/>
  <c r="M229" i="10"/>
  <c r="M228" i="10"/>
  <c r="M227" i="10"/>
  <c r="M226" i="10"/>
  <c r="M225" i="10"/>
  <c r="M224" i="10"/>
  <c r="M223" i="10"/>
  <c r="M222" i="10"/>
  <c r="M221" i="10"/>
  <c r="M220" i="10"/>
  <c r="M219" i="10"/>
  <c r="M218" i="10"/>
  <c r="M216" i="10"/>
  <c r="M215" i="10"/>
  <c r="M214" i="10"/>
  <c r="M213" i="10"/>
  <c r="M212" i="10"/>
  <c r="M211" i="10"/>
  <c r="M210" i="10"/>
  <c r="M209" i="10"/>
  <c r="M208" i="10"/>
  <c r="M207" i="10"/>
  <c r="M206" i="10"/>
  <c r="M205" i="10"/>
  <c r="M204" i="10"/>
  <c r="M203" i="10"/>
  <c r="M202" i="10"/>
  <c r="M201" i="10"/>
  <c r="M200" i="10"/>
  <c r="M199" i="10"/>
  <c r="M198" i="10"/>
  <c r="M197" i="10"/>
  <c r="M196" i="10"/>
  <c r="M194" i="10"/>
  <c r="M193" i="10"/>
  <c r="M192" i="10"/>
  <c r="M191" i="10"/>
  <c r="M190" i="10"/>
  <c r="M189" i="10"/>
  <c r="M188" i="10"/>
  <c r="M187" i="10"/>
  <c r="M185" i="10"/>
  <c r="M184" i="10"/>
  <c r="M183" i="10"/>
  <c r="M182" i="10"/>
  <c r="M180" i="10"/>
  <c r="M179" i="10"/>
  <c r="M178" i="10"/>
  <c r="M177" i="10"/>
  <c r="M176" i="10"/>
  <c r="M175" i="10"/>
  <c r="M174" i="10"/>
  <c r="M173" i="10"/>
  <c r="M171" i="10"/>
  <c r="M170" i="10"/>
  <c r="M169" i="10"/>
  <c r="M168" i="10"/>
  <c r="M167" i="10"/>
  <c r="M166" i="10"/>
  <c r="M165" i="10"/>
  <c r="M164" i="10"/>
  <c r="M163" i="10"/>
  <c r="M162" i="10"/>
  <c r="M161" i="10"/>
  <c r="M160" i="10"/>
  <c r="M159" i="10"/>
  <c r="M158" i="10"/>
  <c r="M157" i="10"/>
  <c r="M156" i="10"/>
  <c r="M155" i="10"/>
  <c r="M154" i="10"/>
  <c r="M153" i="10"/>
  <c r="M152" i="10"/>
  <c r="M151" i="10"/>
  <c r="M150" i="10"/>
  <c r="M149" i="10"/>
  <c r="M148" i="10"/>
  <c r="M146" i="10"/>
  <c r="M145" i="10"/>
  <c r="M144" i="10"/>
  <c r="M143" i="10"/>
  <c r="M142" i="10"/>
  <c r="M141" i="10"/>
  <c r="M140" i="10"/>
  <c r="M139" i="10"/>
  <c r="M138" i="10"/>
  <c r="M137" i="10"/>
  <c r="M136" i="10"/>
  <c r="M134" i="10"/>
  <c r="M132" i="10"/>
  <c r="M130" i="10"/>
  <c r="M128" i="10"/>
  <c r="M127" i="10"/>
  <c r="M126" i="10"/>
  <c r="M125" i="10"/>
  <c r="M124" i="10"/>
  <c r="M122" i="10"/>
  <c r="M121" i="10"/>
  <c r="M120" i="10"/>
  <c r="M119" i="10"/>
  <c r="M117" i="10"/>
  <c r="M116" i="10"/>
  <c r="M115" i="10"/>
  <c r="M114" i="10"/>
  <c r="M112" i="10"/>
  <c r="M110" i="10"/>
  <c r="M109" i="10"/>
  <c r="M108" i="10"/>
  <c r="M106" i="10"/>
  <c r="M105" i="10"/>
  <c r="M104" i="10"/>
  <c r="M102" i="10"/>
  <c r="M101" i="10"/>
  <c r="M100" i="10"/>
  <c r="M98" i="10"/>
  <c r="M97" i="10"/>
  <c r="M95" i="10"/>
  <c r="M94" i="10"/>
  <c r="M93" i="10"/>
  <c r="M91" i="10"/>
  <c r="M90" i="10"/>
  <c r="M89" i="10"/>
  <c r="M88" i="10"/>
  <c r="M87" i="10"/>
  <c r="M85" i="10"/>
  <c r="M84" i="10"/>
  <c r="M83" i="10"/>
  <c r="M81" i="10"/>
  <c r="M80" i="10"/>
  <c r="M79" i="10"/>
  <c r="M78" i="10"/>
  <c r="M77" i="10"/>
  <c r="M75" i="10"/>
  <c r="M74" i="10"/>
  <c r="M73" i="10"/>
  <c r="M72" i="10"/>
  <c r="M70" i="10"/>
  <c r="M69" i="10"/>
  <c r="M68" i="10"/>
  <c r="M66" i="10"/>
  <c r="M65" i="10"/>
  <c r="M64" i="10"/>
  <c r="M62" i="10"/>
  <c r="M61" i="10"/>
  <c r="M58" i="10"/>
  <c r="M57" i="10"/>
  <c r="M55" i="10"/>
  <c r="M54" i="10"/>
  <c r="M52" i="10"/>
  <c r="M51" i="10"/>
  <c r="M49" i="10"/>
  <c r="M48" i="10"/>
  <c r="M47" i="10"/>
  <c r="M46" i="10"/>
  <c r="M45" i="10"/>
  <c r="M43" i="10"/>
  <c r="M42" i="10"/>
  <c r="M41" i="10"/>
  <c r="M39" i="10"/>
  <c r="M38" i="10"/>
  <c r="M36" i="10"/>
  <c r="M35" i="10"/>
  <c r="M34" i="10"/>
  <c r="M32" i="10"/>
  <c r="M30" i="10"/>
  <c r="M29" i="10"/>
  <c r="M28" i="10"/>
  <c r="M26" i="10"/>
  <c r="M24" i="10"/>
  <c r="M23" i="10"/>
  <c r="M21" i="10"/>
  <c r="M16" i="10"/>
  <c r="M17" i="10"/>
  <c r="M18" i="10"/>
  <c r="M19" i="10"/>
  <c r="M15" i="10"/>
  <c r="O307" i="10" l="1"/>
  <c r="P26" i="10"/>
  <c r="P25" i="10" s="1"/>
  <c r="P29" i="10"/>
  <c r="P32" i="10"/>
  <c r="P31" i="10" s="1"/>
  <c r="P35" i="10"/>
  <c r="P38" i="10"/>
  <c r="P285" i="10"/>
  <c r="P288" i="10"/>
  <c r="P297" i="10"/>
  <c r="P306" i="10"/>
  <c r="P316" i="10"/>
  <c r="P323" i="10"/>
  <c r="P325" i="10"/>
  <c r="P327" i="10"/>
  <c r="P333" i="10"/>
  <c r="P335" i="10"/>
  <c r="P339" i="10"/>
  <c r="P341" i="10"/>
  <c r="P343" i="10"/>
  <c r="P372" i="10"/>
  <c r="P374" i="10"/>
  <c r="P380" i="10"/>
  <c r="P382" i="10"/>
  <c r="P386" i="10"/>
  <c r="P388" i="10"/>
  <c r="P390" i="10"/>
  <c r="P396" i="10"/>
  <c r="P398" i="10"/>
  <c r="P404" i="10"/>
  <c r="P406" i="10"/>
  <c r="P430" i="10"/>
  <c r="P433" i="10"/>
  <c r="P442" i="10"/>
  <c r="O56" i="10"/>
  <c r="P18" i="10"/>
  <c r="P269" i="10"/>
  <c r="P322" i="10"/>
  <c r="P330" i="10"/>
  <c r="P393" i="10"/>
  <c r="N14" i="10"/>
  <c r="N96" i="10"/>
  <c r="N99" i="10"/>
  <c r="N254" i="10"/>
  <c r="N278" i="10"/>
  <c r="P250" i="10"/>
  <c r="P296" i="10"/>
  <c r="P319" i="10"/>
  <c r="P377" i="10"/>
  <c r="P385" i="10"/>
  <c r="P24" i="10"/>
  <c r="P47" i="10"/>
  <c r="P52" i="10"/>
  <c r="P62" i="10"/>
  <c r="P65" i="10"/>
  <c r="N67" i="10"/>
  <c r="P75" i="10"/>
  <c r="P78" i="10"/>
  <c r="P95" i="10"/>
  <c r="P138" i="10"/>
  <c r="P141" i="10"/>
  <c r="P155" i="10"/>
  <c r="P158" i="10"/>
  <c r="P198" i="10"/>
  <c r="P411" i="10"/>
  <c r="P419" i="10"/>
  <c r="P423" i="10"/>
  <c r="P425" i="10"/>
  <c r="P438" i="10"/>
  <c r="O40" i="10"/>
  <c r="P43" i="10"/>
  <c r="O53" i="10"/>
  <c r="P61" i="10"/>
  <c r="O63" i="10"/>
  <c r="O71" i="10"/>
  <c r="O86" i="10"/>
  <c r="O153" i="10"/>
  <c r="O156" i="10"/>
  <c r="O178" i="10"/>
  <c r="O196" i="10"/>
  <c r="O202" i="10"/>
  <c r="O205" i="10"/>
  <c r="O214" i="10"/>
  <c r="O239" i="10"/>
  <c r="O242" i="10"/>
  <c r="O261" i="10"/>
  <c r="O267" i="10"/>
  <c r="P418" i="10"/>
  <c r="P89" i="10"/>
  <c r="P91" i="10"/>
  <c r="P94" i="10"/>
  <c r="P105" i="10"/>
  <c r="N107" i="10"/>
  <c r="P114" i="10"/>
  <c r="P116" i="10"/>
  <c r="N118" i="10"/>
  <c r="P128" i="10"/>
  <c r="P348" i="10"/>
  <c r="P356" i="10"/>
  <c r="P364" i="10"/>
  <c r="P371" i="10"/>
  <c r="P403" i="10"/>
  <c r="P143" i="10"/>
  <c r="P142" i="10" s="1"/>
  <c r="P146" i="10"/>
  <c r="P429" i="10"/>
  <c r="P85" i="10"/>
  <c r="P90" i="10"/>
  <c r="O96" i="10"/>
  <c r="P101" i="10"/>
  <c r="O103" i="10"/>
  <c r="P112" i="10"/>
  <c r="P111" i="10" s="1"/>
  <c r="O118" i="10"/>
  <c r="P122" i="10"/>
  <c r="P125" i="10"/>
  <c r="P207" i="10"/>
  <c r="P213" i="10"/>
  <c r="P220" i="10"/>
  <c r="P241" i="10"/>
  <c r="P244" i="10"/>
  <c r="P247" i="10"/>
  <c r="P263" i="10"/>
  <c r="P280" i="10"/>
  <c r="P340" i="10"/>
  <c r="P363" i="10"/>
  <c r="P367" i="10"/>
  <c r="P338" i="10"/>
  <c r="P401" i="10"/>
  <c r="P428" i="10"/>
  <c r="P16" i="10"/>
  <c r="O22" i="10"/>
  <c r="P46" i="10"/>
  <c r="P48" i="10"/>
  <c r="P54" i="10"/>
  <c r="N56" i="10"/>
  <c r="N60" i="10"/>
  <c r="P74" i="10"/>
  <c r="P77" i="10"/>
  <c r="O82" i="10"/>
  <c r="O92" i="10"/>
  <c r="P104" i="10"/>
  <c r="P115" i="10"/>
  <c r="P127" i="10"/>
  <c r="P132" i="10"/>
  <c r="P131" i="10" s="1"/>
  <c r="N159" i="10"/>
  <c r="P175" i="10"/>
  <c r="N208" i="10"/>
  <c r="N211" i="10"/>
  <c r="N218" i="10"/>
  <c r="P225" i="10"/>
  <c r="P233" i="10"/>
  <c r="N239" i="10"/>
  <c r="N242" i="10"/>
  <c r="N245" i="10"/>
  <c r="O283" i="10"/>
  <c r="P324" i="10"/>
  <c r="P332" i="10"/>
  <c r="P349" i="10"/>
  <c r="P351" i="10"/>
  <c r="P355" i="10"/>
  <c r="P357" i="10"/>
  <c r="P359" i="10"/>
  <c r="P365" i="10"/>
  <c r="P379" i="10"/>
  <c r="P387" i="10"/>
  <c r="P395" i="10"/>
  <c r="P402" i="10"/>
  <c r="P412" i="10"/>
  <c r="P414" i="10"/>
  <c r="P436" i="10"/>
  <c r="P446" i="10"/>
  <c r="O76" i="10"/>
  <c r="P437" i="10"/>
  <c r="N37" i="10"/>
  <c r="O37" i="10"/>
  <c r="P45" i="10"/>
  <c r="P73" i="10"/>
  <c r="P97" i="10"/>
  <c r="O99" i="10"/>
  <c r="O107" i="10"/>
  <c r="O113" i="10"/>
  <c r="P126" i="10"/>
  <c r="O163" i="10"/>
  <c r="O166" i="10"/>
  <c r="O173" i="10"/>
  <c r="O228" i="10"/>
  <c r="O231" i="10"/>
  <c r="P266" i="10"/>
  <c r="N286" i="10"/>
  <c r="P291" i="10"/>
  <c r="P346" i="10"/>
  <c r="P354" i="10"/>
  <c r="P362" i="10"/>
  <c r="P378" i="10"/>
  <c r="P409" i="10"/>
  <c r="P417" i="10"/>
  <c r="O444" i="10"/>
  <c r="P57" i="10"/>
  <c r="P64" i="10"/>
  <c r="N63" i="10"/>
  <c r="P68" i="10"/>
  <c r="P119" i="10"/>
  <c r="O123" i="10"/>
  <c r="P137" i="10"/>
  <c r="N136" i="10"/>
  <c r="P140" i="10"/>
  <c r="N139" i="10"/>
  <c r="O144" i="10"/>
  <c r="O148" i="10"/>
  <c r="P174" i="10"/>
  <c r="N173" i="10"/>
  <c r="P224" i="10"/>
  <c r="N223" i="10"/>
  <c r="N228" i="10"/>
  <c r="N231" i="10"/>
  <c r="O258" i="10"/>
  <c r="P440" i="10"/>
  <c r="N439" i="10"/>
  <c r="N31" i="10"/>
  <c r="O60" i="10"/>
  <c r="N86" i="10"/>
  <c r="P23" i="10"/>
  <c r="P41" i="10"/>
  <c r="N40" i="10"/>
  <c r="P49" i="10"/>
  <c r="P55" i="10"/>
  <c r="P58" i="10"/>
  <c r="P66" i="10"/>
  <c r="P69" i="10"/>
  <c r="P72" i="10"/>
  <c r="N71" i="10"/>
  <c r="P80" i="10"/>
  <c r="P83" i="10"/>
  <c r="N82" i="10"/>
  <c r="P87" i="10"/>
  <c r="P102" i="10"/>
  <c r="P154" i="10"/>
  <c r="N153" i="10"/>
  <c r="P157" i="10"/>
  <c r="N156" i="10"/>
  <c r="P203" i="10"/>
  <c r="N202" i="10"/>
  <c r="P206" i="10"/>
  <c r="N205" i="10"/>
  <c r="P347" i="10"/>
  <c r="O369" i="10"/>
  <c r="P410" i="10"/>
  <c r="N431" i="10"/>
  <c r="P445" i="10"/>
  <c r="N25" i="10"/>
  <c r="N53" i="10"/>
  <c r="N76" i="10"/>
  <c r="N103" i="10"/>
  <c r="O111" i="10"/>
  <c r="P28" i="10"/>
  <c r="N27" i="10"/>
  <c r="P34" i="10"/>
  <c r="N33" i="10"/>
  <c r="P51" i="10"/>
  <c r="N50" i="10"/>
  <c r="P93" i="10"/>
  <c r="N92" i="10"/>
  <c r="P171" i="10"/>
  <c r="P170" i="10" s="1"/>
  <c r="N170" i="10"/>
  <c r="P200" i="10"/>
  <c r="O199" i="10"/>
  <c r="P215" i="10"/>
  <c r="N214" i="10"/>
  <c r="P237" i="10"/>
  <c r="N236" i="10"/>
  <c r="P422" i="10"/>
  <c r="N421" i="10"/>
  <c r="N44" i="10"/>
  <c r="N22" i="10"/>
  <c r="O27" i="10"/>
  <c r="P30" i="10"/>
  <c r="O33" i="10"/>
  <c r="P36" i="10"/>
  <c r="P39" i="10"/>
  <c r="P42" i="10"/>
  <c r="O50" i="10"/>
  <c r="O67" i="10"/>
  <c r="P70" i="10"/>
  <c r="P79" i="10"/>
  <c r="P81" i="10"/>
  <c r="P84" i="10"/>
  <c r="P108" i="10"/>
  <c r="P160" i="10"/>
  <c r="P179" i="10"/>
  <c r="N178" i="10"/>
  <c r="P185" i="10"/>
  <c r="P184" i="10" s="1"/>
  <c r="O184" i="10"/>
  <c r="O181" i="10" s="1"/>
  <c r="P190" i="10"/>
  <c r="P189" i="10" s="1"/>
  <c r="O189" i="10"/>
  <c r="P194" i="10"/>
  <c r="P193" i="10" s="1"/>
  <c r="O193" i="10"/>
  <c r="P201" i="10"/>
  <c r="P209" i="10"/>
  <c r="P212" i="10"/>
  <c r="O211" i="10"/>
  <c r="P262" i="10"/>
  <c r="N264" i="10"/>
  <c r="N314" i="10"/>
  <c r="O320" i="10"/>
  <c r="P331" i="10"/>
  <c r="P394" i="10"/>
  <c r="O44" i="10"/>
  <c r="P98" i="10"/>
  <c r="P110" i="10"/>
  <c r="P117" i="10"/>
  <c r="P120" i="10"/>
  <c r="P145" i="10"/>
  <c r="N144" i="10"/>
  <c r="P149" i="10"/>
  <c r="N148" i="10"/>
  <c r="O159" i="10"/>
  <c r="P162" i="10"/>
  <c r="P165" i="10"/>
  <c r="P168" i="10"/>
  <c r="P183" i="10"/>
  <c r="P182" i="10" s="1"/>
  <c r="N182" i="10"/>
  <c r="N181" i="10" s="1"/>
  <c r="P188" i="10"/>
  <c r="P187" i="10" s="1"/>
  <c r="N187" i="10"/>
  <c r="P192" i="10"/>
  <c r="P191" i="10" s="1"/>
  <c r="N191" i="10"/>
  <c r="N196" i="10"/>
  <c r="O208" i="10"/>
  <c r="P216" i="10"/>
  <c r="P226" i="10"/>
  <c r="P238" i="10"/>
  <c r="P256" i="10"/>
  <c r="P260" i="10"/>
  <c r="P265" i="10"/>
  <c r="O264" i="10"/>
  <c r="P268" i="10"/>
  <c r="N267" i="10"/>
  <c r="P271" i="10"/>
  <c r="P270" i="10" s="1"/>
  <c r="N270" i="10"/>
  <c r="P292" i="10"/>
  <c r="P294" i="10"/>
  <c r="P318" i="10"/>
  <c r="P321" i="10"/>
  <c r="N320" i="10"/>
  <c r="P326" i="10"/>
  <c r="P328" i="10"/>
  <c r="P337" i="10"/>
  <c r="P342" i="10"/>
  <c r="P344" i="10"/>
  <c r="P353" i="10"/>
  <c r="P358" i="10"/>
  <c r="P360" i="10"/>
  <c r="N369" i="10"/>
  <c r="P373" i="10"/>
  <c r="P375" i="10"/>
  <c r="P384" i="10"/>
  <c r="P389" i="10"/>
  <c r="P391" i="10"/>
  <c r="P400" i="10"/>
  <c r="P405" i="10"/>
  <c r="P407" i="10"/>
  <c r="P416" i="10"/>
  <c r="P427" i="10"/>
  <c r="P435" i="10"/>
  <c r="P441" i="10"/>
  <c r="P443" i="10"/>
  <c r="N113" i="10"/>
  <c r="P88" i="10"/>
  <c r="P100" i="10"/>
  <c r="P106" i="10"/>
  <c r="P109" i="10"/>
  <c r="P121" i="10"/>
  <c r="P124" i="10"/>
  <c r="P130" i="10"/>
  <c r="P129" i="10" s="1"/>
  <c r="P134" i="10"/>
  <c r="P133" i="10" s="1"/>
  <c r="O136" i="10"/>
  <c r="O139" i="10"/>
  <c r="P150" i="10"/>
  <c r="P152" i="10"/>
  <c r="P151" i="10" s="1"/>
  <c r="P161" i="10"/>
  <c r="P164" i="10"/>
  <c r="N163" i="10"/>
  <c r="P167" i="10"/>
  <c r="N166" i="10"/>
  <c r="P169" i="10"/>
  <c r="P177" i="10"/>
  <c r="P176" i="10" s="1"/>
  <c r="P180" i="10"/>
  <c r="P197" i="10"/>
  <c r="N199" i="10"/>
  <c r="P204" i="10"/>
  <c r="P210" i="10"/>
  <c r="O218" i="10"/>
  <c r="P227" i="10"/>
  <c r="P230" i="10"/>
  <c r="P249" i="10"/>
  <c r="N248" i="10"/>
  <c r="P252" i="10"/>
  <c r="N251" i="10"/>
  <c r="P259" i="10"/>
  <c r="N258" i="10"/>
  <c r="N261" i="10"/>
  <c r="P293" i="10"/>
  <c r="P315" i="10"/>
  <c r="O314" i="10"/>
  <c r="P317" i="10"/>
  <c r="P329" i="10"/>
  <c r="P334" i="10"/>
  <c r="P336" i="10"/>
  <c r="P345" i="10"/>
  <c r="P350" i="10"/>
  <c r="P352" i="10"/>
  <c r="P361" i="10"/>
  <c r="P366" i="10"/>
  <c r="P368" i="10"/>
  <c r="P370" i="10"/>
  <c r="P376" i="10"/>
  <c r="P381" i="10"/>
  <c r="P383" i="10"/>
  <c r="P392" i="10"/>
  <c r="P397" i="10"/>
  <c r="P399" i="10"/>
  <c r="P408" i="10"/>
  <c r="P413" i="10"/>
  <c r="P415" i="10"/>
  <c r="O421" i="10"/>
  <c r="P424" i="10"/>
  <c r="P426" i="10"/>
  <c r="P432" i="10"/>
  <c r="O431" i="10"/>
  <c r="P434" i="10"/>
  <c r="O439" i="10"/>
  <c r="N444" i="10"/>
  <c r="N123" i="10"/>
  <c r="P305" i="10"/>
  <c r="O304" i="10"/>
  <c r="P308" i="10"/>
  <c r="N307" i="10"/>
  <c r="P311" i="10"/>
  <c r="P310" i="10" s="1"/>
  <c r="N310" i="10"/>
  <c r="O248" i="10"/>
  <c r="O251" i="10"/>
  <c r="O254" i="10"/>
  <c r="P274" i="10"/>
  <c r="N273" i="10"/>
  <c r="P277" i="10"/>
  <c r="P276" i="10" s="1"/>
  <c r="N276" i="10"/>
  <c r="O289" i="10"/>
  <c r="P302" i="10"/>
  <c r="P301" i="10" s="1"/>
  <c r="O301" i="10"/>
  <c r="O298" i="10" s="1"/>
  <c r="O223" i="10"/>
  <c r="P229" i="10"/>
  <c r="P232" i="10"/>
  <c r="O236" i="10"/>
  <c r="P240" i="10"/>
  <c r="P253" i="10"/>
  <c r="P255" i="10"/>
  <c r="P254" i="10" s="1"/>
  <c r="O273" i="10"/>
  <c r="N283" i="10"/>
  <c r="P300" i="10"/>
  <c r="P299" i="10" s="1"/>
  <c r="N299" i="10"/>
  <c r="N298" i="10" s="1"/>
  <c r="N304" i="10"/>
  <c r="P309" i="10"/>
  <c r="P313" i="10"/>
  <c r="P312" i="10" s="1"/>
  <c r="O312" i="10"/>
  <c r="P219" i="10"/>
  <c r="P222" i="10"/>
  <c r="P221" i="10" s="1"/>
  <c r="O221" i="10"/>
  <c r="P235" i="10"/>
  <c r="P234" i="10" s="1"/>
  <c r="P243" i="10"/>
  <c r="P246" i="10"/>
  <c r="P245" i="10" s="1"/>
  <c r="O245" i="10"/>
  <c r="P275" i="10"/>
  <c r="P279" i="10"/>
  <c r="O278" i="10"/>
  <c r="P282" i="10"/>
  <c r="P281" i="10" s="1"/>
  <c r="N281" i="10"/>
  <c r="P284" i="10"/>
  <c r="P287" i="10"/>
  <c r="O286" i="10"/>
  <c r="P290" i="10"/>
  <c r="N289" i="10"/>
  <c r="P295" i="10"/>
  <c r="P21" i="10"/>
  <c r="P20" i="10" s="1"/>
  <c r="O14" i="10"/>
  <c r="P17" i="10"/>
  <c r="P19" i="10"/>
  <c r="P15" i="10"/>
  <c r="P278" i="10" l="1"/>
  <c r="P283" i="10"/>
  <c r="P286" i="10"/>
  <c r="P304" i="10"/>
  <c r="P37" i="10"/>
  <c r="P56" i="10"/>
  <c r="P144" i="10"/>
  <c r="P267" i="10"/>
  <c r="P261" i="10"/>
  <c r="P136" i="10"/>
  <c r="P248" i="10"/>
  <c r="P22" i="10"/>
  <c r="P60" i="10"/>
  <c r="P156" i="10"/>
  <c r="P239" i="10"/>
  <c r="P218" i="10"/>
  <c r="P96" i="10"/>
  <c r="P139" i="10"/>
  <c r="P99" i="10"/>
  <c r="P196" i="10"/>
  <c r="P211" i="10"/>
  <c r="P50" i="10"/>
  <c r="P113" i="10"/>
  <c r="O172" i="10"/>
  <c r="P242" i="10"/>
  <c r="P163" i="10"/>
  <c r="P123" i="10"/>
  <c r="P181" i="10"/>
  <c r="P236" i="10"/>
  <c r="P444" i="10"/>
  <c r="P153" i="10"/>
  <c r="P231" i="10"/>
  <c r="P264" i="10"/>
  <c r="P208" i="10"/>
  <c r="O195" i="10"/>
  <c r="P205" i="10"/>
  <c r="P40" i="10"/>
  <c r="P92" i="10"/>
  <c r="O59" i="10"/>
  <c r="P223" i="10"/>
  <c r="P53" i="10"/>
  <c r="N257" i="10"/>
  <c r="N59" i="10"/>
  <c r="P258" i="10"/>
  <c r="P186" i="10"/>
  <c r="O186" i="10"/>
  <c r="P76" i="10"/>
  <c r="N13" i="10"/>
  <c r="P71" i="10"/>
  <c r="P173" i="10"/>
  <c r="P251" i="10"/>
  <c r="O135" i="10"/>
  <c r="P63" i="10"/>
  <c r="N303" i="10"/>
  <c r="P103" i="10"/>
  <c r="P82" i="10"/>
  <c r="P44" i="10"/>
  <c r="N217" i="10"/>
  <c r="O147" i="10"/>
  <c r="P14" i="10"/>
  <c r="P289" i="10"/>
  <c r="P431" i="10"/>
  <c r="P421" i="10"/>
  <c r="N195" i="10"/>
  <c r="P439" i="10"/>
  <c r="N135" i="10"/>
  <c r="P67" i="10"/>
  <c r="O303" i="10"/>
  <c r="P369" i="10"/>
  <c r="P314" i="10"/>
  <c r="P166" i="10"/>
  <c r="P320" i="10"/>
  <c r="N186" i="10"/>
  <c r="P178" i="10"/>
  <c r="P214" i="10"/>
  <c r="P27" i="10"/>
  <c r="O257" i="10"/>
  <c r="N147" i="10"/>
  <c r="P159" i="10"/>
  <c r="P86" i="10"/>
  <c r="N172" i="10"/>
  <c r="O13" i="10"/>
  <c r="O217" i="10"/>
  <c r="P298" i="10"/>
  <c r="P228" i="10"/>
  <c r="P273" i="10"/>
  <c r="O420" i="10"/>
  <c r="P148" i="10"/>
  <c r="P107" i="10"/>
  <c r="N420" i="10"/>
  <c r="P199" i="10"/>
  <c r="P33" i="10"/>
  <c r="P202" i="10"/>
  <c r="P172" i="10"/>
  <c r="P118" i="10"/>
  <c r="N272" i="10"/>
  <c r="O272" i="10"/>
  <c r="P307" i="10"/>
  <c r="P303" i="10" l="1"/>
  <c r="P135" i="10"/>
  <c r="P257" i="10"/>
  <c r="O447" i="10"/>
  <c r="P217" i="10"/>
  <c r="P195" i="10"/>
  <c r="P272" i="10"/>
  <c r="P59" i="10"/>
  <c r="P147" i="10"/>
  <c r="N447" i="10"/>
  <c r="P13" i="10"/>
  <c r="P420" i="10"/>
  <c r="P447" i="10" l="1"/>
</calcChain>
</file>

<file path=xl/sharedStrings.xml><?xml version="1.0" encoding="utf-8"?>
<sst xmlns="http://schemas.openxmlformats.org/spreadsheetml/2006/main" count="1377" uniqueCount="877">
  <si>
    <t>Расчет стоимости</t>
  </si>
  <si>
    <t>№ п/п</t>
  </si>
  <si>
    <t>Наименование изделий</t>
  </si>
  <si>
    <t>Стоимость единицы (руб.), в т.ч. НДС 20 %</t>
  </si>
  <si>
    <t>Стоимость всего (руб.), в т.ч. НДС 20 %</t>
  </si>
  <si>
    <t>Примечание</t>
  </si>
  <si>
    <t>Материалы</t>
  </si>
  <si>
    <t>СМР</t>
  </si>
  <si>
    <t>Всего</t>
  </si>
  <si>
    <t>Корпус 2</t>
  </si>
  <si>
    <t>Ед.изм</t>
  </si>
  <si>
    <t>Грунтовка</t>
  </si>
  <si>
    <t>Корпус 1</t>
  </si>
  <si>
    <t>шт</t>
  </si>
  <si>
    <t>Корпус 3</t>
  </si>
  <si>
    <t>АС</t>
  </si>
  <si>
    <t>Тип 10</t>
  </si>
  <si>
    <t>Полиэтиленовая пленка 200мк</t>
  </si>
  <si>
    <t>Тип 31</t>
  </si>
  <si>
    <t>Выравнивающая смесь  - 20мм</t>
  </si>
  <si>
    <t>Тип 14</t>
  </si>
  <si>
    <t>Тип 1</t>
  </si>
  <si>
    <t>Гидроизоляция однослойная битумно-полимерная  типа УЛЬТРАНАП с мелкозернистой посыпкой и заведением на стены на 200мм - 5мм</t>
  </si>
  <si>
    <t>Огрунтовка - битумный праймер Икопал Сипласт</t>
  </si>
  <si>
    <t>Уклонообразующая стяжка цементно-песчаная М150  армир. сеткой ∅5 Вр-1 с яч.100х100мм, отделенная  от стен зазором в 30мм и заполнением утеплителем Rockwool "Флор Баттс" или аналог - 40÷80мм</t>
  </si>
  <si>
    <t>Полиэтиленовая пленка 200мк, в разрезе +80мм</t>
  </si>
  <si>
    <t>Утеплитель Rockwool "Флор Баттс" или аналог толщ- 30мм + вверх 60мм по периметру, так как нижнии 30 учтены в площади</t>
  </si>
  <si>
    <t>Тип 2</t>
  </si>
  <si>
    <t>Покрытие - цементно-песчаное М150 армированное фиброволокном - 100мм</t>
  </si>
  <si>
    <t>Тип 3</t>
  </si>
  <si>
    <t>Покрытие бетонное В25, F100, W6</t>
  </si>
  <si>
    <t>Тип 4</t>
  </si>
  <si>
    <t>Стяжка цементно-песчаная М150 армированная фиброволокном - 80мм</t>
  </si>
  <si>
    <t>Тип 5</t>
  </si>
  <si>
    <t>Стяжка цементно-песчаная М150 армированная сеткой ∅5 Вр-1 с яч.100х100мм, отделенная от стен зазором в 30мм и заполнением утеплителем Rockwool "Флор Баттс" или аналог  - 55мм</t>
  </si>
  <si>
    <t>Утеплитель Rockwool "Флор Баттс" или аналог толщ- 30мм + вверх 35мм по периметру, так как нижнии 30 учтены в площади</t>
  </si>
  <si>
    <t>Тип 6</t>
  </si>
  <si>
    <t>Стяжка цементно-песчаная М150 армированная фиброволокном   - 85мм</t>
  </si>
  <si>
    <t>Тип 6.1</t>
  </si>
  <si>
    <t>Выравнивающая смесь: для промежуточной площадки- 20мм</t>
  </si>
  <si>
    <t>Выравнивающая смесь:  для проступи   - 20мм</t>
  </si>
  <si>
    <t>Выравнивающая смесь:   для подступенка - 10мм</t>
  </si>
  <si>
    <t>Тип 6.2</t>
  </si>
  <si>
    <t>Утеплитель Rockwool "Флор Баттс" или аналог    - 120мм</t>
  </si>
  <si>
    <t>Тип 7</t>
  </si>
  <si>
    <t>Гидроизоляция обмазочная на цементной основе  2 слоя (завести на стены на 200мм)</t>
  </si>
  <si>
    <t>Стяжка цементно-песчаная М150 армированная фиброволокном - 85мм</t>
  </si>
  <si>
    <t>Тип 8</t>
  </si>
  <si>
    <t>Гидроизоляция однослойная битумно-полимерная  типа УЛЬТРАНАП с мелкозернистой посыпкой  и заведением на стены на 200мм   - 5мм</t>
  </si>
  <si>
    <t>Стяжка цементно-песчаная М150 армированная фиброволокном  - 80мм</t>
  </si>
  <si>
    <t>Тип 9</t>
  </si>
  <si>
    <t>Защитный слой мембрана Icopal "Вилладрейн 500"   или аналог - 8мм</t>
  </si>
  <si>
    <t>Геотекстиль иглопробивной 200г/м²</t>
  </si>
  <si>
    <t>Гидроизоляция - 2 слоя (верхний слой Icopal  Ультранап, нижний слой Icopal ЭПП) или аналог     - 8мм</t>
  </si>
  <si>
    <t xml:space="preserve">Огрунтовка - битумный праймер Икопал </t>
  </si>
  <si>
    <t>Л-6</t>
  </si>
  <si>
    <t>Гидроизоляция обмазочная битумно-полимерной 
мастикой с заведением на стены на 300мм    - 5мм</t>
  </si>
  <si>
    <t>Уклонообразующий слой - ЦПР М150 армированная фиброволокном25...55мм</t>
  </si>
  <si>
    <t>Л-2</t>
  </si>
  <si>
    <t>Гидроизоляция обмазочная битумно-полимерной 
мастикой с заведением на стены на 300мм      - 5мм</t>
  </si>
  <si>
    <t>Уклонообразующий слой - ЦПР М150 армированная фиброволокном30...55мм</t>
  </si>
  <si>
    <t>Черновая отделка полов паркинга и помещений подвала</t>
  </si>
  <si>
    <t>Черновая отделка полов выше 0.000</t>
  </si>
  <si>
    <t>м кв.</t>
  </si>
  <si>
    <t>пог.м</t>
  </si>
  <si>
    <t>Выравнивающая смесь: для промежуточной площадки  - 20мм</t>
  </si>
  <si>
    <t>Выравнивающая смесь: для проступи  - 20мм</t>
  </si>
  <si>
    <t>Стяжка цементно-песчаная М150  армированная фиброволокном 50мм</t>
  </si>
  <si>
    <t>Стяжка цементно-песчаная М150 армированная фиброволокном 50мм</t>
  </si>
  <si>
    <t xml:space="preserve">Утеплитель Rockwool "Флор Баттс" или аналог    - 120мм  </t>
  </si>
  <si>
    <t>Стяжка цементно-песчаная М150  армированная фиброволокном 40мм</t>
  </si>
  <si>
    <t>Гидроизоляция однослойная битумно-полимерная типа УЛЬТРАНАП с мелкозернистой посыпкой  и заведением на стены на 200мм 5мм</t>
  </si>
  <si>
    <t>Утеплитель Rockwool "Флор Баттс" или аналог 120мм</t>
  </si>
  <si>
    <t>Выравнивающая смесь - 10мм</t>
  </si>
  <si>
    <t>Гидроизоляция обмазочная битумно-полимерной 
мастикой с заведением на стены на 300мм- 5мм</t>
  </si>
  <si>
    <t>Гидроизоляция однослойная битумно-полимерная  типа УЛЬТРАНАП с мелкозернистой посыпкой  и заведением на стены на 200мм- 5мм</t>
  </si>
  <si>
    <t>Уклонообразующая стяжка цементно-песчаная М150 армированная фиброволокном  - 40÷50мм</t>
  </si>
  <si>
    <t>Гидроизоляция однослойная битумно-полимерная типа УЛЬТРАНАП с мелкозернистой посыпкой и заведением на стены на 200мм 5мм</t>
  </si>
  <si>
    <t>Уклонообразующая стяжка цементно-песчаная М150 армированная фиброволокном- 30÷40мм</t>
  </si>
  <si>
    <t>Стяжка цементно-песчаная М150 армированная фиброволокном  50мм</t>
  </si>
  <si>
    <t>Полиэтиленовая пленка 200мк, в разрезе на 50мм заходит</t>
  </si>
  <si>
    <t>Утеплитель Paroc SSB-1 или аналог  - 20мм</t>
  </si>
  <si>
    <t>Утеплитель Paroc SSB-1 или аналог 20мм</t>
  </si>
  <si>
    <t>Стяжка цементно-песчаная М150 армированная фиброволокном 30мм</t>
  </si>
  <si>
    <t>Гидроизоляция обмазочная на цементной основе 2 слоя (завести на стены на 200мм)</t>
  </si>
  <si>
    <t>Утеплитель Paroc SSB-1 или аналог  20мм</t>
  </si>
  <si>
    <t>Гидроизоляция обмазочная битумно-полимерной мастикой с заведением на стены на 200мм</t>
  </si>
  <si>
    <t>Полиэтиленовая пленка</t>
  </si>
  <si>
    <t>Стяжка цементно-песчаная М150 армированная фиброволокном  35мм</t>
  </si>
  <si>
    <t>Утеплитель Rockwool "Флор Баттс" или аналог   - 100мм</t>
  </si>
  <si>
    <t>Битумная пароизоляция</t>
  </si>
  <si>
    <t>Огрунтовка праймером</t>
  </si>
  <si>
    <t>Тип 10.1</t>
  </si>
  <si>
    <t>Тип 10.2</t>
  </si>
  <si>
    <t>Тип 10.3</t>
  </si>
  <si>
    <t>Мастика (без типа)</t>
  </si>
  <si>
    <t>Тип 11</t>
  </si>
  <si>
    <t>Тип 11.1</t>
  </si>
  <si>
    <t>Тип 11.2</t>
  </si>
  <si>
    <t>Тип 12</t>
  </si>
  <si>
    <t>Тип 14, 14.1</t>
  </si>
  <si>
    <t>Тип 15, 18, 19</t>
  </si>
  <si>
    <t>Тип 20, 20.1, 20.2</t>
  </si>
  <si>
    <t>Тип 21, 25,26</t>
  </si>
  <si>
    <t>Тип 22</t>
  </si>
  <si>
    <t>Тип 23</t>
  </si>
  <si>
    <t>Тип 24</t>
  </si>
  <si>
    <t>Тип 33</t>
  </si>
  <si>
    <t>Покрытие пола, плинтус: керамогранит "Kerama Marazzi", коллекция "Монте Тиберио",   натуральный.   Размер 600х600</t>
  </si>
  <si>
    <t>Тамбурное покрытие грязезащитное</t>
  </si>
  <si>
    <t>Клеевой раствор</t>
  </si>
  <si>
    <t>тип 9 МОП</t>
  </si>
  <si>
    <t>тип 11 МОП</t>
  </si>
  <si>
    <t>Тип 10 ЛК</t>
  </si>
  <si>
    <t>Керамогранит "Italon", натуральный, цвет - коричневый .Размер 600х600</t>
  </si>
  <si>
    <t>Ступень фронтальная. Керамогранит "Italon",  цвет - коричневый .
Размер 600х330. Заводского изготовления</t>
  </si>
  <si>
    <t>Подступенки из керамогранита "Italon",  
цвет - коричневый. Размер 150х600. Изготавливаются на месте, из керамогранита 600х600. Раскладка в соответствии с раскладкой ступеней</t>
  </si>
  <si>
    <t>Тип 9 Встройка</t>
  </si>
  <si>
    <t>Тип 10 Встройка</t>
  </si>
  <si>
    <t>Керамогранит "Italon",  цвет - коричневый.
Размер 600х600</t>
  </si>
  <si>
    <t>Тип 11 Встройка</t>
  </si>
  <si>
    <t>Бетонные покрытие кл. В30, F200, W6 армированное фиброволокном  - 40мм</t>
  </si>
  <si>
    <t>Эластичный клеевой раствор</t>
  </si>
  <si>
    <t>Керамическая плитка 15мм</t>
  </si>
  <si>
    <t>Тип  11</t>
  </si>
  <si>
    <t>Керамогранит "Italon", натуральный</t>
  </si>
  <si>
    <t>Черновая отделка стен МОП</t>
  </si>
  <si>
    <t>Тип 11н</t>
  </si>
  <si>
    <t>Штукатурка 20мм</t>
  </si>
  <si>
    <t>Тип 7в</t>
  </si>
  <si>
    <t>Тип 12н</t>
  </si>
  <si>
    <t>Простая штукатурка 20мм</t>
  </si>
  <si>
    <t>Черновая отделка стен паркинга и помещений подвала</t>
  </si>
  <si>
    <t>Черновая отделка стен по бетону</t>
  </si>
  <si>
    <t>Черновая отделка стен по бетонным блокам, кирпичу</t>
  </si>
  <si>
    <t>Утепление стен минеральной ватой Rockwool Фасад Баттс</t>
  </si>
  <si>
    <t>м.кв.</t>
  </si>
  <si>
    <t>Rockwool Фасад Баттс Экстра - 50мм</t>
  </si>
  <si>
    <t xml:space="preserve">Подготовка стен под оклейку керамической плиткой </t>
  </si>
  <si>
    <t>Чистовая отделка стен паркинга и помещений подвала</t>
  </si>
  <si>
    <t>Комплекс работ по выравниванию (Шлифовка, заполнение неровностей, затирка)</t>
  </si>
  <si>
    <t>Окраска стен</t>
  </si>
  <si>
    <t>Шпаклевка</t>
  </si>
  <si>
    <t>Окраска влагостойкой водоэмульсионной краской в 2 слоя, цвет - светлый</t>
  </si>
  <si>
    <t>Оклейка керамической плиткой</t>
  </si>
  <si>
    <t>Керамическая плитка Kerma Marazzi 200х200,  цвет - пепельный</t>
  </si>
  <si>
    <t>Отделка стен по минеральной вате</t>
  </si>
  <si>
    <t>Тонкослойная штукатурка по сетке</t>
  </si>
  <si>
    <t>Устройство плинтуса Про Стоун (Kerama Marazzi)</t>
  </si>
  <si>
    <t>м.пог.</t>
  </si>
  <si>
    <t>Окраска стен антикоррозийной краской</t>
  </si>
  <si>
    <t>Окраска антикоррозийной краской, цвет - светло-серый</t>
  </si>
  <si>
    <t>Черновая отделка стен жилого дома выше 0.000</t>
  </si>
  <si>
    <t>Пароизоляция - Цементно-полимерная мастика</t>
  </si>
  <si>
    <t>Черновая отделка стен МОП выше 0.000</t>
  </si>
  <si>
    <t>Комплекс работ по выравниванию (Затирка швов, шпатлевка)</t>
  </si>
  <si>
    <t>Rockwool Фасад Баттс Экстра - 100мм</t>
  </si>
  <si>
    <t>Чистовая отделка стен МОП выше 0.000</t>
  </si>
  <si>
    <t>Тип 15</t>
  </si>
  <si>
    <t>Грунт (обеспыливание)</t>
  </si>
  <si>
    <t>Подвесной потолок Грильято белого цвета с ячейкой 50х50 мм, имеющий сертификат КМ0 (НГ)</t>
  </si>
  <si>
    <t>Шпатлевка</t>
  </si>
  <si>
    <t>Окраска краской типа Tikkurila Prof Euro 7 за 2 раза.Цвет - N499 (темно-серый,матовый)</t>
  </si>
  <si>
    <t>Тип 13</t>
  </si>
  <si>
    <t>Окраска в белый цвет краской типа Tikkurila Prof Euro 7, цвет - V503 (светлый, матовый)</t>
  </si>
  <si>
    <t xml:space="preserve">Подвесной потолок из ГКЛ на металлическом каркасе. </t>
  </si>
  <si>
    <t>Утеплитель Rockwool "Фасад Баттс Д Экстра"    - 100мм</t>
  </si>
  <si>
    <t>Тип 16</t>
  </si>
  <si>
    <t>ГКЛ ЛК</t>
  </si>
  <si>
    <t>Окраска краской типа Tikkurila Prof Euro 7 за 2 раза.Цвет - N499 (светлый, матовый)</t>
  </si>
  <si>
    <t>Тип 17</t>
  </si>
  <si>
    <t>Керамогранит "Kerama Marazzi", коллекция "Про Стоун",   цвет темно-серый.  Размер 600х600</t>
  </si>
  <si>
    <t>П1</t>
  </si>
  <si>
    <t>П2</t>
  </si>
  <si>
    <t>П3</t>
  </si>
  <si>
    <t>П4</t>
  </si>
  <si>
    <t>П5</t>
  </si>
  <si>
    <t>П6</t>
  </si>
  <si>
    <t>П7</t>
  </si>
  <si>
    <t>П8</t>
  </si>
  <si>
    <t>П9</t>
  </si>
  <si>
    <t>П10</t>
  </si>
  <si>
    <t>П11</t>
  </si>
  <si>
    <t>П13</t>
  </si>
  <si>
    <t>П14</t>
  </si>
  <si>
    <t>П15</t>
  </si>
  <si>
    <t>П16</t>
  </si>
  <si>
    <t>шт.</t>
  </si>
  <si>
    <t>П17</t>
  </si>
  <si>
    <t>Отделка стен натуральным камнем</t>
  </si>
  <si>
    <t>Натуральный камень</t>
  </si>
  <si>
    <t>Декоративная штукатурка Лаурус RAL - NCS S 1002-R</t>
  </si>
  <si>
    <t>Отделка стен керамической плиткой</t>
  </si>
  <si>
    <t>Керамическая плитка  "Kerama Marazzi", коллекция "Калейдоскоп", цвет белый. Размер 200х200</t>
  </si>
  <si>
    <t>Обеспыливание стен</t>
  </si>
  <si>
    <t xml:space="preserve">Отделка стен керамогранитом </t>
  </si>
  <si>
    <t>Керамогранит "Kerama Marazzi", коллекция "Две Венеции", Парнас серый светлый обрезной, размер 800х800</t>
  </si>
  <si>
    <t>Окраска водоэмульсионной влагостойкой краской типа Tikkurila Prof Euro за 2 раза, цвет - светлый</t>
  </si>
  <si>
    <t>Окраска водоэмульсионной влагостойкой краской типа Tikkurila Prof Euro за 2 раза, цвет - светло-серый NCS S 1002 R</t>
  </si>
  <si>
    <t>Зеркальные поверхности Зеркало серебро (стандарт) - 6мм Скошенный край зеркала (фацет) - 10мм</t>
  </si>
  <si>
    <t>кв.м</t>
  </si>
  <si>
    <t>ДР-1</t>
  </si>
  <si>
    <t>ДР-2</t>
  </si>
  <si>
    <t>ДР-3</t>
  </si>
  <si>
    <t>ДР-4</t>
  </si>
  <si>
    <t>Кресло - Сalifornia Enigma beige</t>
  </si>
  <si>
    <t>Журнальный столик - Сalifornia Enigma beige</t>
  </si>
  <si>
    <t>Информационный стенд с 6 карманами из акрила 980х820мм</t>
  </si>
  <si>
    <t>Колесоотбойники в колясочных</t>
  </si>
  <si>
    <t>Квартирные номера на почтовых ящиках. Маркировка краской через трафарет. Шрифт "Futura" Высота 30 мм. 
Цвет - светло серый</t>
  </si>
  <si>
    <t>Кнопка для звонка проводного в рамке</t>
  </si>
  <si>
    <t>Квартирные номера на квартирных дверях</t>
  </si>
  <si>
    <t xml:space="preserve">Профиль для деформационных швов
с клипсой, Dewmark Wall AV-E 13/70 </t>
  </si>
  <si>
    <t xml:space="preserve">Профиль для деформационных швов
с клипсой, Dewmark Wall AV 13/70 </t>
  </si>
  <si>
    <t>Лампа "Айкон" CLM312 (сталь+хлопок), коллекция Louvre Home, цвет-серебро.</t>
  </si>
  <si>
    <t>Ваза-кашпо для растений, 
Kaleama Orchids, White
Арт. 60122 . 
Декоративные растения - белые орхидеи.</t>
  </si>
  <si>
    <t>ПД1</t>
  </si>
  <si>
    <t>ПД2</t>
  </si>
  <si>
    <t>К-1, К-2, К-3</t>
  </si>
  <si>
    <r>
      <rPr>
        <sz val="12"/>
        <rFont val="Times New Roman"/>
        <family val="1"/>
        <charset val="204"/>
      </rPr>
      <t>Р1</t>
    </r>
  </si>
  <si>
    <r>
      <rPr>
        <sz val="12"/>
        <rFont val="Times New Roman"/>
        <family val="1"/>
        <charset val="204"/>
      </rPr>
      <t>Р2</t>
    </r>
  </si>
  <si>
    <r>
      <rPr>
        <sz val="12"/>
        <rFont val="Times New Roman"/>
        <family val="1"/>
        <charset val="204"/>
      </rPr>
      <t>РЗ</t>
    </r>
  </si>
  <si>
    <r>
      <rPr>
        <sz val="12"/>
        <rFont val="Times New Roman"/>
        <family val="1"/>
        <charset val="204"/>
      </rPr>
      <t>Р4</t>
    </r>
  </si>
  <si>
    <r>
      <rPr>
        <sz val="12"/>
        <rFont val="Times New Roman"/>
        <family val="1"/>
        <charset val="204"/>
      </rPr>
      <t>Р5</t>
    </r>
  </si>
  <si>
    <r>
      <rPr>
        <sz val="12"/>
        <rFont val="Times New Roman"/>
        <family val="1"/>
        <charset val="204"/>
      </rPr>
      <t>Р6</t>
    </r>
  </si>
  <si>
    <r>
      <rPr>
        <sz val="12"/>
        <rFont val="Times New Roman"/>
        <family val="1"/>
        <charset val="204"/>
      </rPr>
      <t>Р7</t>
    </r>
  </si>
  <si>
    <r>
      <rPr>
        <sz val="12"/>
        <rFont val="Times New Roman"/>
        <family val="1"/>
        <charset val="204"/>
      </rPr>
      <t>Р8</t>
    </r>
  </si>
  <si>
    <r>
      <rPr>
        <sz val="12"/>
        <rFont val="Times New Roman"/>
        <family val="1"/>
        <charset val="204"/>
      </rPr>
      <t>Р9</t>
    </r>
  </si>
  <si>
    <t>Р10</t>
  </si>
  <si>
    <r>
      <rPr>
        <sz val="12"/>
        <rFont val="Times New Roman"/>
        <family val="1"/>
        <charset val="204"/>
      </rPr>
      <t>Р11</t>
    </r>
  </si>
  <si>
    <r>
      <rPr>
        <sz val="12"/>
        <rFont val="Times New Roman"/>
        <family val="1"/>
        <charset val="204"/>
      </rPr>
      <t>ЛД-1</t>
    </r>
  </si>
  <si>
    <r>
      <rPr>
        <sz val="12"/>
        <rFont val="Times New Roman"/>
        <family val="1"/>
        <charset val="204"/>
      </rPr>
      <t>ЛД-2</t>
    </r>
  </si>
  <si>
    <r>
      <rPr>
        <sz val="12"/>
        <rFont val="Times New Roman"/>
        <family val="1"/>
        <charset val="204"/>
      </rPr>
      <t>ЛД-2л</t>
    </r>
  </si>
  <si>
    <t>ЛД-3</t>
  </si>
  <si>
    <r>
      <rPr>
        <sz val="12"/>
        <rFont val="Times New Roman"/>
        <family val="1"/>
        <charset val="204"/>
      </rPr>
      <t>ЛД-4</t>
    </r>
  </si>
  <si>
    <r>
      <rPr>
        <sz val="12"/>
        <rFont val="Times New Roman"/>
        <family val="1"/>
        <charset val="204"/>
      </rPr>
      <t>ЛД-4 л</t>
    </r>
  </si>
  <si>
    <r>
      <rPr>
        <sz val="12"/>
        <rFont val="Times New Roman"/>
        <family val="1"/>
        <charset val="204"/>
      </rPr>
      <t>ЛД-5</t>
    </r>
  </si>
  <si>
    <r>
      <rPr>
        <sz val="12"/>
        <rFont val="Times New Roman"/>
        <family val="1"/>
        <charset val="204"/>
      </rPr>
      <t>ЛД-5л</t>
    </r>
  </si>
  <si>
    <r>
      <rPr>
        <sz val="12"/>
        <rFont val="Times New Roman"/>
        <family val="1"/>
        <charset val="204"/>
      </rPr>
      <t>ЛД-6</t>
    </r>
  </si>
  <si>
    <r>
      <rPr>
        <sz val="12"/>
        <rFont val="Times New Roman"/>
        <family val="1"/>
        <charset val="204"/>
      </rPr>
      <t>ЛД-7</t>
    </r>
  </si>
  <si>
    <r>
      <rPr>
        <sz val="12"/>
        <rFont val="Times New Roman"/>
        <family val="1"/>
        <charset val="204"/>
      </rPr>
      <t>ЛД-8</t>
    </r>
  </si>
  <si>
    <r>
      <rPr>
        <sz val="12"/>
        <rFont val="Times New Roman"/>
        <family val="1"/>
        <charset val="204"/>
      </rPr>
      <t>ЛД-9л</t>
    </r>
  </si>
  <si>
    <t>Декоративный металлический элемент с номером этажа. Цвет фона RAL 7022, Цвет номера,рамки, полос -  матовый хром Предусмотреть скрытое крепление к стене.
Номер этажа - шрифт "Futura", высота 80 мм.</t>
  </si>
  <si>
    <t>Декоративный экран на радиатор отопления. Тип экрана -предназначен для закрытия  батарей, 
находящихся в нише .Декоративный экран с заполнением перфорированным металлическим листом толщиной 1 мм. Цвет - матовый хром. Тип крепления- скрытое, предусмотреть учитывая отделку стен. 1260х560</t>
  </si>
  <si>
    <t>Подоконная доска из  искусственного камня LG Hi Macs, цвет - M612 Aurora Bisque 1090х200х40</t>
  </si>
  <si>
    <t>Подоконная доска из  искусственного камня LG Hi Macs, цвет - M612 Aurora Bisque 1100х100х40</t>
  </si>
  <si>
    <t>Картина настенная. Изображение: фасады петербургских домов. 760х1070 (h)</t>
  </si>
  <si>
    <t>стойка рецепции высотой 1050 с декоративными канелюрами, плинтусом, выдвижными ящиками, карнизом, полкой, местом для системного ящика, столешницей</t>
  </si>
  <si>
    <t>Стул</t>
  </si>
  <si>
    <t>вентиляционная решетка 700x700 Монтаж всех вентиляционных решеток выполнять со скрытым креплением.</t>
  </si>
  <si>
    <t>вентиляционная решетка 500x1080 Монтаж всех вентиляционных решеток выполнять со скрытым креплением</t>
  </si>
  <si>
    <t>вентиляционная решетка 650x650 Монтаж всех вентиляционных решеток выполнять со скрытым креплением.</t>
  </si>
  <si>
    <t>вентиляционная решетка 500x1840 Монтаж всех вентиляционных решеток выполнять со скрытым креплением.</t>
  </si>
  <si>
    <t>вентиляционная решетка 600x900 устанавливается без верхней рамки (по месту) Монтаж всех вентиляционных решеток выполнять со скрытым креплением.</t>
  </si>
  <si>
    <t>вентиляционная решетка 600x900 Монтаж всех вентиляционных решеток выполнять со скрытым креплением.</t>
  </si>
  <si>
    <t>вентиляционная решетка 780x540 Монтаж всех вентиляционных решеток выполнять со скрытым креплением.</t>
  </si>
  <si>
    <t>Вентиляционная решетка. Потолочная перфорированная решетка,устанавливается в потолке,по оси нижележащей решетки на стене, окраска RAL 9003. ООО "Венторион", адрес г. Санкт-Петербург, ул.Б.Зеленина д.у  185x660 Монтаж всех вентиляционных решеток выполнять со скрытым креплением.</t>
  </si>
  <si>
    <t>вентиляционная решетка 980x780 Монтаж всех вентиляционных решеток выполнять со скрытым креплением.</t>
  </si>
  <si>
    <t>вентиляционная решетка 630x740 Монтаж всех вентиляционных решеток выполнять со скрытым креплением.</t>
  </si>
  <si>
    <t>вентиляционная решетка 330x460 Монтаж всех вентиляционных решеток выполнять со скрытым креплением.</t>
  </si>
  <si>
    <t>Люк-дверь ТЕХНО под покраску (двустворчатый)  с кантом, фирма изготовитель ООО "ПК Хаммер" Обязательное использование комплекта профилей для дверного проема при габаритах 800*800мм и более. Алюминиевая рама повышенной жесткости и прочности.  Тип запирания - замок-ручка.
При монтаже обеспеченить перепад между кантом и финишной отделкой 2-3мм за счет использования листов 9.5мм 1152x1852</t>
  </si>
  <si>
    <t>Люк-дверь ТЕХНО под покраску  с кантом, фирма изготовитель ООО "ПК Хаммер" Обязательное использование комплекта профилей для дверного проема при габаритах 800*800мм и более. Алюминиевая рама повышенной жесткости и прочности.  Тип запирания - замок-ручка.
При монтаже обеспеченить перепад между кантом и финишной отделкой 2-3мм за счет использования листов 9.5мм 852x1052</t>
  </si>
  <si>
    <t>Люк-дверь ТЕХНО под покраску (Левое открывание)  с кантом, фирма изготовитель ООО "ПК Хаммер" Обязательное использование комплекта профилей для дверного проема при габаритах 800*800мм и более. Алюминиевая рама повышенной жесткости и прочности.  Тип запирания - замок-ручка.
При монтаже обеспеченить перепад между кантом и финишной отделкой 2-3мм за счет использования листов 9.5мм 852x1052</t>
  </si>
  <si>
    <t>Люк-дверь ТЕХНО под покраску с кантом, фирма изготовитель ООО "ПК Хаммер"  Алюминиевая рама повышенной жесткости и прочности.  Тип запирания - замок-ручка.
При монтаже обеспеченить перепад между кантом и финишной отделкой 2-3мм за счет использования листов 9.5мм 252x552</t>
  </si>
  <si>
    <t>Люк-дверь ТЕХНО под покраску  с кантом, фирма изготовитель ООО "ПК Хаммер" Алюминиевая рама повышенной жесткости и прочности.  Тип запирания - замок-ручка.
При монтаже обеспеченить перепад между кантом и финишной отделкой 2-3мм за счет использования листов 9.5мм 352x952</t>
  </si>
  <si>
    <t>Люк-дверь ТЕХНО под покраску (Левое открывание)  с кантом, фирма изготовитель ООО "ПК Хаммер"  Алюминиевая рама повышенной жесткости и прочности.  Тип запирания - замок-ручка.
При монтаже обеспеченить перепад между кантом и финишной отделкой 2-3мм за счет использования листов 9.5мм 352x952</t>
  </si>
  <si>
    <t>Люк-дверь ТЕХНО под покраску  с кантом, фирма изготовитель ООО "ПК Хаммер" Обязательное использование комплекта профилей для дверного проема при габаритах 800*800мм и более. Алюминиевая рама повышенной жесткости и прочности.  Тип запирания - замок-ручка.
При монтаже обеспеченить перепад между кантом и финишной отделкой 2-3мм за счет использования листов 9.5мм 952x952</t>
  </si>
  <si>
    <t>Люк-дверь ТЕХНО под покраску (Левое открывание)  с кантом, фирма изготовитель ООО "ПК Хаммер" Обязательное использование комплекта профилей для дверного проема при габаритах 800*800мм и более. Алюминиевая рама повышенной жесткости и прочности.  Тип запирания - замок-ручка.
При монтаже обеспеченить перепад между кантом и финишной отделкой 2-3мм за счет использования листов 9.5мм 952x952</t>
  </si>
  <si>
    <t>Люк-дверь ТЕХНО под покраску (двустворчатый)  с кантом, фирма изготовитель ООО "ПК Хаммер"  Алюминиевая рама повышенной жесткости и прочности.  Тип запирания - замок-ручка.
При монтаже обеспеченить перепад между кантом и финишной отделкой 2-3мм за счет использования листов 9.5мм 552x1452  В дверцах, отверстие высотой 15мм, для сбора макулатуры, с метллической рамкой 5мм или минимально возможного размера.</t>
  </si>
  <si>
    <t>Люк-дверь ТЕХНО под покраску (двустворчатый)  с кантом, фирма изготовитель ООО "ПК Хаммер" Алюминиевая рама повышенной жесткости и прочности.  Тип запирания - замок-ручка. 
При монтаже обеспеченить перепад между кантом и финишной отделкой 2-3мм за счет использования листов 9.5мм 1052x552 В дверцах, отверстие высотой 15мм, для сбора макулатуры, с метллической рамкой 5мм или минимально возможного размера.</t>
  </si>
  <si>
    <t>Люк-дверь ТЕХНО под покраску (двустворчатый)  с кантом, фирма изготовитель ООО "ПК Хаммер" Обязательное использование комплекта профилей для дверного проема при габаритах 800*800мм и более. Алюминиевая рама повышенной жесткости и прочности.  Тип запирания - замок-ручка.
При монтаже обеспеченить перепад между кантом и финишной отделкой 2-3мм за счет использования листов 9.5мм 802x1002 С двумя не зависимыми замками</t>
  </si>
  <si>
    <t>Люк-дверь ТЕХНО под покраску (Левое открывание)  с кантом, фирма изготовитель ООО "ПК Хаммер" Алюминиевая рама повышенной жесткости и прочности.  Тип запирания - замок-ручка.
При монтаже обеспеченить перепад между кантом и финишной отделкой 2-3мм за счет использования листов 9.5мм 1002x252</t>
  </si>
  <si>
    <t>Монтаж декоративных элементов</t>
  </si>
  <si>
    <t>декоративные элементы из стеклофибробетона: панно 3270х2590 и 520х2590</t>
  </si>
  <si>
    <t>декоративные элементы из стеклофибробетона: пилон 1220х420</t>
  </si>
  <si>
    <t>Керамогранит "Kerama Marazzi" коллекция "Монте Тиберио", натуральный. Размер h=100мм</t>
  </si>
  <si>
    <t>Керамогранит "Italon", коллекция Charme Floor Project, Шарм Бронз Бордюр, натуральный, цвет - коричневый. Размер 72х600, заводского изготовления</t>
  </si>
  <si>
    <t>Керамогранит "Kerama Marazzi" коллекция "Про Стоун", цвет темно-серый, обрезной. Размер h=100мм (заводского изготовления)</t>
  </si>
  <si>
    <t>Керамогранит "Kerama Marazzi" коллекция "Про Стоун", цвет серый светлый, обрезной. Размер h=100мм (заводского изготовления)</t>
  </si>
  <si>
    <t>Устройство пилястр из керамогранита</t>
  </si>
  <si>
    <t>ПК-1</t>
  </si>
  <si>
    <t>ПК-2</t>
  </si>
  <si>
    <t>ПК-2.1</t>
  </si>
  <si>
    <t>ПК-2.2</t>
  </si>
  <si>
    <t>ПК-3</t>
  </si>
  <si>
    <t>Марка. Поз</t>
  </si>
  <si>
    <t>Пк-1 (220х2600, S=керамогранита = 0,57м2)</t>
  </si>
  <si>
    <t>Пк-2 (195х2600, S=керамогранита = 0,51м2)</t>
  </si>
  <si>
    <t>Пк-2.1 (195х2600, S=керамогранита = 0,51м2)</t>
  </si>
  <si>
    <t>Пк-2.2 (195х2600, S=керамогранита = 0,51м2)</t>
  </si>
  <si>
    <t>Пк-3 (460х2600, S=керамогранита = 1,2м2)</t>
  </si>
  <si>
    <t>Устройство пилястр из стеклофибробетона</t>
  </si>
  <si>
    <t>П1 2500х260х20 S= 0,75 м.кв.</t>
  </si>
  <si>
    <t>П2 2500х260х20 S= 0,75 м.кв.</t>
  </si>
  <si>
    <t>П3 2500х260х20 S= 0,75 м.кв.</t>
  </si>
  <si>
    <t>П4 2500х220х20 S= 0,65 м.кв.</t>
  </si>
  <si>
    <t>П5 2800х260х20 S= 0,84 м.кв.</t>
  </si>
  <si>
    <t>П6 4430х260х20 S= 1,33 м.кв.</t>
  </si>
  <si>
    <t>П7 2600х260х20 S= 0,78 м.кв.</t>
  </si>
  <si>
    <t>П8 3260х260х20 S= 0,98 м.кв.</t>
  </si>
  <si>
    <t>П9 4300х260х20 S= 1,29 м.кв.</t>
  </si>
  <si>
    <t>П10 3100х260х20 S= 0,93 м.кв.</t>
  </si>
  <si>
    <t>П11 3960х260х20 S= 1,19 м.кв.</t>
  </si>
  <si>
    <t>П13 2500х220х20 S= 0,65 м.кв.</t>
  </si>
  <si>
    <t>П14 2500Х140х20 S= 0,45 м.кв.</t>
  </si>
  <si>
    <t>П15 2500х180х20 S= 0,55 м.кв.</t>
  </si>
  <si>
    <t>П16 2500х260х20 S= 0,75 м.кв.</t>
  </si>
  <si>
    <t>П17 2830х220х20 S= 0,74 м.кв.</t>
  </si>
  <si>
    <t>оштукатуривание П1 2500х260х20 S= 0,75 м.кв.</t>
  </si>
  <si>
    <t>оштукатуривание П2 2500х260х20 S= 0,75 м.кв.</t>
  </si>
  <si>
    <t>оштукатуривание П3 2500х260х20 S= 0,75 м.кв.</t>
  </si>
  <si>
    <t>оштукатуривание П4 2500х220х20 S= 0,65 м.кв.</t>
  </si>
  <si>
    <t>оштукатуривание П5 2800х260х20 S= 0,84 м.кв.</t>
  </si>
  <si>
    <t>оштукатуривание П6 4430х260х20 S= 1,33 м.кв.</t>
  </si>
  <si>
    <t>оштукатуривание П7 2600х260х20 S= 0,78 м.кв.</t>
  </si>
  <si>
    <t>оштукатуривание П8 3260х260х20 S= 0,98 м.кв.</t>
  </si>
  <si>
    <t>оштукатуривание П9 4300х260х20 S= 1,29 м.кв.</t>
  </si>
  <si>
    <t>оштукатуривание П10 3100х260х20 S= 0,93 м.кв.</t>
  </si>
  <si>
    <t>оштукатуривание П11 3960х260х20 S= 1,19 м.кв.</t>
  </si>
  <si>
    <t>оштукатуривание П13 2500х220х20 S= 0,65 м.кв.</t>
  </si>
  <si>
    <t>оштукатуривание П14 2500Х140х20 S= 0,45 м.кв.</t>
  </si>
  <si>
    <t>оштукатуривание П15 2500х180х20 S= 0,55 м.кв.</t>
  </si>
  <si>
    <t>оштукатуривание П16 2500х260х20 S= 0,75 м.кв.</t>
  </si>
  <si>
    <t>оштукатуривание П17 2830х220х20 S= 0,74 м.кв.</t>
  </si>
  <si>
    <t>окраска П1 2500х260х20 S= 0,75 м.кв.</t>
  </si>
  <si>
    <t>окраска П2 2500х260х20 S= 0,75 м.кв.</t>
  </si>
  <si>
    <t>окраска П3 2500х260х20 S= 0,75 м.кв.</t>
  </si>
  <si>
    <t>окраска П4 2500х220х20 S= 0,65 м.кв.</t>
  </si>
  <si>
    <t>окраска П5 2800х260х20 S= 0,84 м.кв.</t>
  </si>
  <si>
    <t>окраска П6 4430х260х20 S= 1,33 м.кв.</t>
  </si>
  <si>
    <t>окраска П7 2600х260х20 S= 0,78 м.кв.</t>
  </si>
  <si>
    <t>окраска П8 3260х260х20 S= 0,98 м.кв.</t>
  </si>
  <si>
    <t>окраска П9 4300х260х20 S= 1,29 м.кв.</t>
  </si>
  <si>
    <t>окраска П10 3100х260х20 S= 0,93 м.кв.</t>
  </si>
  <si>
    <t>окраска П11 3960х260х20 S= 1,19 м.кв.</t>
  </si>
  <si>
    <t>окраска П13 2500х220х20 S= 0,65 м.кв.</t>
  </si>
  <si>
    <t>окраска П14 2500Х140х20 S= 0,45 м.кв.</t>
  </si>
  <si>
    <t>окраска П15 2500х180х20 S= 0,55 м.кв.</t>
  </si>
  <si>
    <t>окраска П16 2500х260х20 S= 0,75 м.кв.</t>
  </si>
  <si>
    <t>окраска П17 2830х220х20 S= 0,74 м.кв.</t>
  </si>
  <si>
    <t>Черновая отделка стен ЛК</t>
  </si>
  <si>
    <t>Черновая отделка стен помещения обслуживающего персонала</t>
  </si>
  <si>
    <t>Черновая отделка стен МОП по ГКЛ</t>
  </si>
  <si>
    <t>Монтаж ГКЛ по металлическому каркасу</t>
  </si>
  <si>
    <t>Черновая отделка стен помещения охраны комплекса, офиса управляющей компании, главного вестибюля</t>
  </si>
  <si>
    <t>Черновая отделка стен помещения охраны комплекса, офиса управляющей компании, главного вестибюля по ГКЛ</t>
  </si>
  <si>
    <t>Отделка потолков ЛК</t>
  </si>
  <si>
    <t>Черновая отделка потолков  паркинга и помещений подвала</t>
  </si>
  <si>
    <t>ЛК (черновая)</t>
  </si>
  <si>
    <t>Черновая отделка потолков  МОП выше 0.000</t>
  </si>
  <si>
    <t>Чистовая отделка потолков  паркинга и помещений подвала</t>
  </si>
  <si>
    <t>Тип 15*</t>
  </si>
  <si>
    <t>Чистовая Отделка потолков  МОП выше 0.000</t>
  </si>
  <si>
    <t>Чистовая отделка полов паркинга и помещений подвала</t>
  </si>
  <si>
    <t>Сетка d5 Вр-1 яч.100х100</t>
  </si>
  <si>
    <t>Зеркало сферическое D=1000мм</t>
  </si>
  <si>
    <t>Демфер угловой круглый отражатель черный с белым, резиновый. Цвет отражателя белый</t>
  </si>
  <si>
    <t>Парковочный столбик. Цвет отражателя белый</t>
  </si>
  <si>
    <t>Знак "Въезд запрещен"</t>
  </si>
  <si>
    <t>Светофор транспортный двухсекционный, 300мм (350х175х110мм), 30Вт, 220 В</t>
  </si>
  <si>
    <t>Колесоотбойник резиновый 2000х150х100мм</t>
  </si>
  <si>
    <t>Парковка велосипедная на 15 мест 3400х720х720</t>
  </si>
  <si>
    <t xml:space="preserve">Зеркало сферическое D=1000мм </t>
  </si>
  <si>
    <t xml:space="preserve">Демфер угловой круглый отражатель черный с белым,  Резиновый. Цвет отражателя – белый. </t>
  </si>
  <si>
    <t xml:space="preserve">Светофор транспортный двухсекционный, 300 мм Габаритные размеры: 350х175х110мм, 30 Вт, 220 В </t>
  </si>
  <si>
    <t xml:space="preserve">Знак «Ограничение высоты» </t>
  </si>
  <si>
    <t xml:space="preserve">Знак «Уступите дорогу» </t>
  </si>
  <si>
    <t xml:space="preserve">Знак «Ограничение максимальной скорости» </t>
  </si>
  <si>
    <t xml:space="preserve">Ручная подметальная машина Габаритные размеры 90х610х930мм, щетки диаметр 500 мм,  емкость контейнера 16 л KARCHER KM  70/2C2SB </t>
  </si>
  <si>
    <t xml:space="preserve">Контейнер на колесах,  Вместимость - 45 кг, V=60 л Габаритные размеры 530х448х945мм </t>
  </si>
  <si>
    <t>Технологические решения паркинга</t>
  </si>
  <si>
    <t>Отсек №1</t>
  </si>
  <si>
    <t>Отсек №2</t>
  </si>
  <si>
    <t>Комплекс работ по выравниванию (Шлифовка, заполнение неровностей, затирка) с использованием цементной шпаклевки типа Крепс ВЛ</t>
  </si>
  <si>
    <t>Простая штукатурка 20мм с использованием цементной штукатурки WеЬеr Vetonit</t>
  </si>
  <si>
    <t>Пандус</t>
  </si>
  <si>
    <t>Прочее</t>
  </si>
  <si>
    <t>ИНДИВИДУАЛЬНОГО ИЗГОТОВЛЕНИЯ. В РД ОТСУТСТВУЕТ ПРОЕКТ С УКАЗАНИЕМ МАТЕРИАЛА И ТОЧНЫХ ГАБАРИТОВ</t>
  </si>
  <si>
    <t>Устройство разметки с применением краски АК-511 белая</t>
  </si>
  <si>
    <t>Устройство разметки с применением краски АК-511 черная</t>
  </si>
  <si>
    <t>Покрытие пола: керамогранит "Kerama Marazzi", коллекция "Монте Тиберио",   натуральный.   Размер 600х600</t>
  </si>
  <si>
    <t>Устройство плинтусов</t>
  </si>
  <si>
    <t>Декоративное ошуткатуривание стен</t>
  </si>
  <si>
    <t>Декоративный экран на радиатор отопления. Тип экрана -предназначен для закрытия  батарей, 
находящихся в нише .Декоративный экран с заполнением перфорированным металлическим листом толщиной 1 мм. Цвет - матовый хром. Тип крепления- скрытое, предусмотреть учитывая отделку стен. 1460х560</t>
  </si>
  <si>
    <t>Декоративный экран на радиатор отопления. Тип экрана -предназначен для закрытия  батарей, 
находящихся в нише .Декоративный экран с заполнением перфорированным металлическим листом толщиной 1 мм. Цвет - матовый хром. Тип крепления- скрытое, предусмотреть учитывая отделку стен.  660х560</t>
  </si>
  <si>
    <t>Декоративный экран на радиатор отопления. Тип экрана -предназначен для закрытия  батарей, 
находящихся в нише .Декоративный экран с заполнением перфорированным металлическим листом толщиной 1 мм. Цвет - матовый хром. Тип крепления- скрытое, предусмотреть учитывая отделку стен.  1310х610</t>
  </si>
  <si>
    <t>Чистовая отделка полов МОП выше 0.000</t>
  </si>
  <si>
    <t>Почтовые металлические ящики элитные.Металлический почтовый ящик серии ЭЛИТ SMART.  Из стального проката толщиной 0,8-1.0 мм , окрашенного порошковой краской в заводских условиях NCS S 0300-N по каталогу NCS. Без заводской нумерации.  Дверцы с замком по центру, открывание вверх.Арт. ПЯ-416 ЭЛИТ SMART-1V Размер - 474/380/178  (В/Ш/Г) 1секция - 4 ящиков.</t>
  </si>
  <si>
    <t>Почтовые металлические ящики элитные.Металлический почтовый ящик серии ЭЛИТ SMART.  Из стального проката толщиной 0,8-1.0 мм , окрашенного порошковой краской в заводских условиях NCS S 0300-N по каталогу NCS. Без заводской нумерации.  Дверцы с замком по центру, открывание вверх.Арт. ПЯ-416 ЭЛИТ SMART-1V  Размер - 570/380/178  (В/Ш/Г) 
1секция - 5 ящиков</t>
  </si>
  <si>
    <t>Почтовые металлические ящики элитные.Металлический почтовый ящик серии ЭЛИТ SMART.  Из стального проката толщиной 0,8-1.0 мм , окрашенного порошковой краской в заводских условиях NCS S 0300-N по каталогу NCS. Без заводской нумерации.  Дверцы с замком по центру, открывание вверх.Арт. ПЯ-416 ЭЛИТ SMART-1V Размер - 666/380/178  (В/Ш/Г) 
1секция - 6 ящиков.</t>
  </si>
  <si>
    <t>Вошло в состав ОВ</t>
  </si>
  <si>
    <t>Помещение</t>
  </si>
  <si>
    <t>ИТП, водомерный узел, насосная пожаротушения, венткамеры</t>
  </si>
  <si>
    <t>Техподполье, коридор техподполья</t>
  </si>
  <si>
    <t>Помещение хранения автомобилей</t>
  </si>
  <si>
    <t>Тамбур, лифтовой холл</t>
  </si>
  <si>
    <t>Венткамеры</t>
  </si>
  <si>
    <t>ГРЩ, помещение обслуживающего персонала, помещение хранения люмин. Ламп, подсобное помещение АС, площадки эвакуационных лестниц</t>
  </si>
  <si>
    <t xml:space="preserve">С/у </t>
  </si>
  <si>
    <t>Душевая, кладовая уборочной техники и инвентаря</t>
  </si>
  <si>
    <t>Пандусы</t>
  </si>
  <si>
    <t>Помещение обслуживающего персонала</t>
  </si>
  <si>
    <t>Вестибюли, колясочные, помещение охраны, помещение УК, лестницы ЛК-1- ЛК-5</t>
  </si>
  <si>
    <t>Тамбуры</t>
  </si>
  <si>
    <t>ПУИ, с/у ВВП</t>
  </si>
  <si>
    <t>Площадка лестницы ЛК-6</t>
  </si>
  <si>
    <t>Мусоросборные камеры</t>
  </si>
  <si>
    <t>Помещение хранения отходов ВП</t>
  </si>
  <si>
    <t>Помещение 1.1.20</t>
  </si>
  <si>
    <t>Встроенные помещения</t>
  </si>
  <si>
    <t>Лифтовые холлы, коридоры, лестницы</t>
  </si>
  <si>
    <t>Лестничные марши из подвала</t>
  </si>
  <si>
    <t>Помещения квартир 2-8 этажей</t>
  </si>
  <si>
    <t>Остекленные лоджии и балконы</t>
  </si>
  <si>
    <t>С/у квартир</t>
  </si>
  <si>
    <t>С/у встроенных помещений</t>
  </si>
  <si>
    <t>Лестницы</t>
  </si>
  <si>
    <t>МОП с 1 по 8 этаж</t>
  </si>
  <si>
    <t>МОП подвала и помещения паркинга</t>
  </si>
  <si>
    <t>Тамбур</t>
  </si>
  <si>
    <t>Работы должны быть выполнены из материалов, пригодных для эксплуатации и имеющих соответствующие паспорта и сертификаты, действующие на территории РФ.</t>
  </si>
  <si>
    <t>на выполнение полного комплекса отделочных работ</t>
  </si>
  <si>
    <t xml:space="preserve">на объекте строительства:  «Многоквартирного дома со встроенными помещениями, встроенно-пристроенным подземным гаражом (автостоянкой), </t>
  </si>
  <si>
    <t>по адресу: г. Санкт-Петербург, ул. 11-ая Красноармейская, д. 11»</t>
  </si>
  <si>
    <t>Наименование организации:</t>
  </si>
  <si>
    <t>ИНН:</t>
  </si>
  <si>
    <t>Дата заполнения:</t>
  </si>
  <si>
    <t xml:space="preserve"> Выравнивающая смесь - 20мм</t>
  </si>
  <si>
    <t>Выравнивающая смесь  - 30мм</t>
  </si>
  <si>
    <t>Утеплитель Rockwool "Флор Баттс" или аналог  - 120мм</t>
  </si>
  <si>
    <t>1.1</t>
  </si>
  <si>
    <t>1.1.1</t>
  </si>
  <si>
    <t>1.1.2</t>
  </si>
  <si>
    <t>1.1.3</t>
  </si>
  <si>
    <t>1.1.4</t>
  </si>
  <si>
    <t>1.1.5</t>
  </si>
  <si>
    <t>2</t>
  </si>
  <si>
    <t>2.2</t>
  </si>
  <si>
    <t>1.2</t>
  </si>
  <si>
    <t>1.2.1</t>
  </si>
  <si>
    <t>1.3</t>
  </si>
  <si>
    <t>1.3.1</t>
  </si>
  <si>
    <t>1.3.2</t>
  </si>
  <si>
    <t>1.4</t>
  </si>
  <si>
    <t>1.4.1</t>
  </si>
  <si>
    <t>1.5</t>
  </si>
  <si>
    <t>1.5.1</t>
  </si>
  <si>
    <t>1.5.2</t>
  </si>
  <si>
    <t>1.5.3</t>
  </si>
  <si>
    <t>1.6</t>
  </si>
  <si>
    <t>1.6.1</t>
  </si>
  <si>
    <t>1.7</t>
  </si>
  <si>
    <t>1.7.1</t>
  </si>
  <si>
    <t>1.7.2</t>
  </si>
  <si>
    <t>1.7.3</t>
  </si>
  <si>
    <t>1.8</t>
  </si>
  <si>
    <t>1.8.1</t>
  </si>
  <si>
    <t>1.8.2</t>
  </si>
  <si>
    <t>1.9</t>
  </si>
  <si>
    <t>1.9.1</t>
  </si>
  <si>
    <t>1.9.2</t>
  </si>
  <si>
    <t>1.9.3</t>
  </si>
  <si>
    <t>1.10</t>
  </si>
  <si>
    <t>1.10.1</t>
  </si>
  <si>
    <t>1.10.2</t>
  </si>
  <si>
    <t>1.10.3</t>
  </si>
  <si>
    <t>1.10.4</t>
  </si>
  <si>
    <t>1.10.5</t>
  </si>
  <si>
    <t>1.11</t>
  </si>
  <si>
    <t>1.11.1</t>
  </si>
  <si>
    <t>1.11.2</t>
  </si>
  <si>
    <t>1.12</t>
  </si>
  <si>
    <t>1.12.1</t>
  </si>
  <si>
    <t>1.12.2</t>
  </si>
  <si>
    <t>1.13</t>
  </si>
  <si>
    <t>1.13.1</t>
  </si>
  <si>
    <t>1.13.2</t>
  </si>
  <si>
    <t>2.1</t>
  </si>
  <si>
    <t>2.1.1</t>
  </si>
  <si>
    <t>2.1.2</t>
  </si>
  <si>
    <t>2.2.1</t>
  </si>
  <si>
    <t>2.2.2</t>
  </si>
  <si>
    <t>2.2.3</t>
  </si>
  <si>
    <t>2.3</t>
  </si>
  <si>
    <t>2.3.1</t>
  </si>
  <si>
    <t>2.3.2</t>
  </si>
  <si>
    <t>2.3.3</t>
  </si>
  <si>
    <t>2.4</t>
  </si>
  <si>
    <t>2.4.1</t>
  </si>
  <si>
    <t>2.4.2</t>
  </si>
  <si>
    <t>2.4.3</t>
  </si>
  <si>
    <t>2.4.4</t>
  </si>
  <si>
    <t>2.5</t>
  </si>
  <si>
    <t>2.5.1</t>
  </si>
  <si>
    <t>2.5.2</t>
  </si>
  <si>
    <t>2.5.3</t>
  </si>
  <si>
    <t>2.5.4</t>
  </si>
  <si>
    <t>2.5.5</t>
  </si>
  <si>
    <t>2.6</t>
  </si>
  <si>
    <t>2.6.1</t>
  </si>
  <si>
    <t>2.6.2</t>
  </si>
  <si>
    <t>2.6.3</t>
  </si>
  <si>
    <t>2.7</t>
  </si>
  <si>
    <t>2.7.1</t>
  </si>
  <si>
    <t>2.7.2</t>
  </si>
  <si>
    <t>2.7.3</t>
  </si>
  <si>
    <t>2.7.4</t>
  </si>
  <si>
    <t>2.7.5</t>
  </si>
  <si>
    <t>2.8</t>
  </si>
  <si>
    <t>2.8.1</t>
  </si>
  <si>
    <t>2.8.2</t>
  </si>
  <si>
    <t>2.8.3</t>
  </si>
  <si>
    <t>2.9</t>
  </si>
  <si>
    <t>2.9.1</t>
  </si>
  <si>
    <t>2.9.2</t>
  </si>
  <si>
    <t>2.10</t>
  </si>
  <si>
    <t>2.10.1</t>
  </si>
  <si>
    <t>2.10.2</t>
  </si>
  <si>
    <t>2.10.3</t>
  </si>
  <si>
    <t>2.11</t>
  </si>
  <si>
    <t>2.11.1</t>
  </si>
  <si>
    <t>2.11.2</t>
  </si>
  <si>
    <t>2.11.3</t>
  </si>
  <si>
    <t>2.12</t>
  </si>
  <si>
    <t>2.12.1</t>
  </si>
  <si>
    <t>2.12.2</t>
  </si>
  <si>
    <t>2.12.3</t>
  </si>
  <si>
    <t>2.13</t>
  </si>
  <si>
    <t>2.13.1</t>
  </si>
  <si>
    <t>2.14</t>
  </si>
  <si>
    <t>2.14.1</t>
  </si>
  <si>
    <t>2.14.2</t>
  </si>
  <si>
    <t>2.14.3</t>
  </si>
  <si>
    <t>2.14.4</t>
  </si>
  <si>
    <t>2.15</t>
  </si>
  <si>
    <t>2.15.1</t>
  </si>
  <si>
    <t>2.15.2</t>
  </si>
  <si>
    <t>2.15.3</t>
  </si>
  <si>
    <t>2.15.4</t>
  </si>
  <si>
    <t>2.16</t>
  </si>
  <si>
    <t>2.16.1</t>
  </si>
  <si>
    <t>2.16.2</t>
  </si>
  <si>
    <t>2.16.3</t>
  </si>
  <si>
    <t>2.16.4</t>
  </si>
  <si>
    <t>2.16.5</t>
  </si>
  <si>
    <t>2.17</t>
  </si>
  <si>
    <t>2.17.1</t>
  </si>
  <si>
    <t>2.18</t>
  </si>
  <si>
    <t>2.18.1</t>
  </si>
  <si>
    <t>2.19</t>
  </si>
  <si>
    <t>2.19.1</t>
  </si>
  <si>
    <t>3</t>
  </si>
  <si>
    <t>3.1</t>
  </si>
  <si>
    <t>3.1.1</t>
  </si>
  <si>
    <t>3.1.2</t>
  </si>
  <si>
    <t>3.1.3</t>
  </si>
  <si>
    <t>3.1.4</t>
  </si>
  <si>
    <t>3.1.5</t>
  </si>
  <si>
    <t>3.1.6</t>
  </si>
  <si>
    <t>3.1.7</t>
  </si>
  <si>
    <t>3.1.8</t>
  </si>
  <si>
    <t>3.1.9</t>
  </si>
  <si>
    <t>3.1.10</t>
  </si>
  <si>
    <t>4</t>
  </si>
  <si>
    <t>4.1</t>
  </si>
  <si>
    <t>4.1.1</t>
  </si>
  <si>
    <t>4.1.2</t>
  </si>
  <si>
    <t>4.2</t>
  </si>
  <si>
    <t>4.2.1</t>
  </si>
  <si>
    <t>4.3</t>
  </si>
  <si>
    <t>4.3.1</t>
  </si>
  <si>
    <t>4.3.2</t>
  </si>
  <si>
    <t>4.4</t>
  </si>
  <si>
    <t>4.4.1</t>
  </si>
  <si>
    <t>4.4.2</t>
  </si>
  <si>
    <t>4.5</t>
  </si>
  <si>
    <t>4.5.1</t>
  </si>
  <si>
    <t>4.5.2</t>
  </si>
  <si>
    <t>4.5.3</t>
  </si>
  <si>
    <t>4.6</t>
  </si>
  <si>
    <t>4.6.1</t>
  </si>
  <si>
    <t>4.6.2</t>
  </si>
  <si>
    <t>4.7</t>
  </si>
  <si>
    <t>4.7.1</t>
  </si>
  <si>
    <t>4.7.2</t>
  </si>
  <si>
    <t>4.7.3</t>
  </si>
  <si>
    <t>4.8</t>
  </si>
  <si>
    <t>4.8.1</t>
  </si>
  <si>
    <t>5</t>
  </si>
  <si>
    <t>5.1</t>
  </si>
  <si>
    <t>5.1.1</t>
  </si>
  <si>
    <t>5.1.2</t>
  </si>
  <si>
    <t>5.2</t>
  </si>
  <si>
    <t>5.2.1</t>
  </si>
  <si>
    <t>5.3</t>
  </si>
  <si>
    <t>5.3.1</t>
  </si>
  <si>
    <t>5.3.2</t>
  </si>
  <si>
    <t>6</t>
  </si>
  <si>
    <t>6.1</t>
  </si>
  <si>
    <t>6.1.1</t>
  </si>
  <si>
    <t>6.2</t>
  </si>
  <si>
    <t>6.2.1</t>
  </si>
  <si>
    <t>7</t>
  </si>
  <si>
    <t>7.1</t>
  </si>
  <si>
    <t>7.1.1</t>
  </si>
  <si>
    <t>7.2</t>
  </si>
  <si>
    <t>7.2.1</t>
  </si>
  <si>
    <t>7.3</t>
  </si>
  <si>
    <t>7.3.1</t>
  </si>
  <si>
    <t>7.4</t>
  </si>
  <si>
    <t>7.4.1</t>
  </si>
  <si>
    <t>8</t>
  </si>
  <si>
    <t>8.1</t>
  </si>
  <si>
    <t>8.1.1</t>
  </si>
  <si>
    <t>8.1.2</t>
  </si>
  <si>
    <t>8.2</t>
  </si>
  <si>
    <t>8.2.1</t>
  </si>
  <si>
    <t>8.2.2</t>
  </si>
  <si>
    <t>8.3</t>
  </si>
  <si>
    <t>8.3.1</t>
  </si>
  <si>
    <t>8.3.2</t>
  </si>
  <si>
    <t>8.4</t>
  </si>
  <si>
    <t>8.4.1</t>
  </si>
  <si>
    <t>8.4.2</t>
  </si>
  <si>
    <t>8.5</t>
  </si>
  <si>
    <t>8.5.1</t>
  </si>
  <si>
    <t>8.5.2</t>
  </si>
  <si>
    <t>8.6</t>
  </si>
  <si>
    <t>8.6.1</t>
  </si>
  <si>
    <t>8.6.2</t>
  </si>
  <si>
    <t>8.7</t>
  </si>
  <si>
    <t>8.7.1</t>
  </si>
  <si>
    <t>8.7.2</t>
  </si>
  <si>
    <t>9</t>
  </si>
  <si>
    <t>9.1</t>
  </si>
  <si>
    <t>9.1.1</t>
  </si>
  <si>
    <t>9.1.2</t>
  </si>
  <si>
    <t>9.2</t>
  </si>
  <si>
    <t>9.2.1</t>
  </si>
  <si>
    <t>9.3</t>
  </si>
  <si>
    <t>9.3.1</t>
  </si>
  <si>
    <t>9.3.2</t>
  </si>
  <si>
    <t>9.3.3</t>
  </si>
  <si>
    <t>9.3.4</t>
  </si>
  <si>
    <t>9.4</t>
  </si>
  <si>
    <t>9.4.1</t>
  </si>
  <si>
    <t>9.4.2</t>
  </si>
  <si>
    <t>9.5</t>
  </si>
  <si>
    <t>9.5.1</t>
  </si>
  <si>
    <t>9.5.2</t>
  </si>
  <si>
    <t>9.6</t>
  </si>
  <si>
    <t>9.6.1</t>
  </si>
  <si>
    <t>9.7</t>
  </si>
  <si>
    <t>9.7.1</t>
  </si>
  <si>
    <t>9.7.2</t>
  </si>
  <si>
    <t>9.8</t>
  </si>
  <si>
    <t>9.8.1</t>
  </si>
  <si>
    <t>9.8.2</t>
  </si>
  <si>
    <t>9.9</t>
  </si>
  <si>
    <t>9.9.1</t>
  </si>
  <si>
    <t>9.9.2</t>
  </si>
  <si>
    <t>9.10</t>
  </si>
  <si>
    <t>9.10.1</t>
  </si>
  <si>
    <t>9.10.2</t>
  </si>
  <si>
    <t>9.11</t>
  </si>
  <si>
    <t>9.11.1</t>
  </si>
  <si>
    <t>9.11.2</t>
  </si>
  <si>
    <t>9.12</t>
  </si>
  <si>
    <t>91.12.1</t>
  </si>
  <si>
    <t>91.12.2</t>
  </si>
  <si>
    <t>9.13</t>
  </si>
  <si>
    <t>9.13.1</t>
  </si>
  <si>
    <t>9.13.2</t>
  </si>
  <si>
    <t>10</t>
  </si>
  <si>
    <t>10.1</t>
  </si>
  <si>
    <t>10.1.1</t>
  </si>
  <si>
    <t>10.1.2</t>
  </si>
  <si>
    <t>10.2</t>
  </si>
  <si>
    <t>10.2.1</t>
  </si>
  <si>
    <t>10.2.2</t>
  </si>
  <si>
    <t>10.3</t>
  </si>
  <si>
    <t>10.3.1</t>
  </si>
  <si>
    <t>10.3.2</t>
  </si>
  <si>
    <t>10.4</t>
  </si>
  <si>
    <t>10.4.1</t>
  </si>
  <si>
    <t>10.4.2</t>
  </si>
  <si>
    <t>10.5</t>
  </si>
  <si>
    <t>10.5.1</t>
  </si>
  <si>
    <t>11</t>
  </si>
  <si>
    <t>11.1</t>
  </si>
  <si>
    <t>11.1.1</t>
  </si>
  <si>
    <t>11.1.2</t>
  </si>
  <si>
    <t>11.2</t>
  </si>
  <si>
    <t>11.2.1</t>
  </si>
  <si>
    <t>11.3</t>
  </si>
  <si>
    <t>11.3.1</t>
  </si>
  <si>
    <t>11.3.2</t>
  </si>
  <si>
    <t>11.4</t>
  </si>
  <si>
    <t>11.4.1</t>
  </si>
  <si>
    <t>11.5</t>
  </si>
  <si>
    <t>11.5.1</t>
  </si>
  <si>
    <t>11.5.2</t>
  </si>
  <si>
    <t>11.6</t>
  </si>
  <si>
    <t>11.6.1</t>
  </si>
  <si>
    <t>11.6.2</t>
  </si>
  <si>
    <t>11.7</t>
  </si>
  <si>
    <t>11.7.1</t>
  </si>
  <si>
    <t>11.7.2</t>
  </si>
  <si>
    <t>11.7.3</t>
  </si>
  <si>
    <t>11.7.4</t>
  </si>
  <si>
    <t>11.7.5</t>
  </si>
  <si>
    <t>11.7.6</t>
  </si>
  <si>
    <t>11.7.7</t>
  </si>
  <si>
    <t>11.7.8</t>
  </si>
  <si>
    <t>12</t>
  </si>
  <si>
    <t>12.1</t>
  </si>
  <si>
    <t>12.1.1</t>
  </si>
  <si>
    <t>12.2</t>
  </si>
  <si>
    <t>12.2.1</t>
  </si>
  <si>
    <t>13</t>
  </si>
  <si>
    <t>13.1</t>
  </si>
  <si>
    <t>13.1.1</t>
  </si>
  <si>
    <t>13.1.2</t>
  </si>
  <si>
    <t>13.2</t>
  </si>
  <si>
    <t>13.2.1</t>
  </si>
  <si>
    <t>13.2.2</t>
  </si>
  <si>
    <t>13.3</t>
  </si>
  <si>
    <t>13.3.1</t>
  </si>
  <si>
    <t>13.4</t>
  </si>
  <si>
    <t>13.4.1</t>
  </si>
  <si>
    <t>14</t>
  </si>
  <si>
    <t>14.1</t>
  </si>
  <si>
    <t>14.2</t>
  </si>
  <si>
    <t>14.3</t>
  </si>
  <si>
    <t>14.4</t>
  </si>
  <si>
    <t>14.5</t>
  </si>
  <si>
    <t>15</t>
  </si>
  <si>
    <t>15.1</t>
  </si>
  <si>
    <t>15.2</t>
  </si>
  <si>
    <t>15.3</t>
  </si>
  <si>
    <t>15.4</t>
  </si>
  <si>
    <t>15.5</t>
  </si>
  <si>
    <t>15.6</t>
  </si>
  <si>
    <t>15.7</t>
  </si>
  <si>
    <t>15.8</t>
  </si>
  <si>
    <t>15.9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</si>
  <si>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</si>
  <si>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</si>
  <si>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</si>
  <si>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</si>
  <si>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</si>
  <si>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</si>
  <si>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</si>
  <si>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</si>
  <si>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</si>
  <si>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</si>
  <si>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</si>
  <si>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</si>
  <si>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</si>
  <si>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</si>
  <si>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</si>
  <si>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</si>
  <si>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</si>
  <si>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</si>
  <si>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</si>
  <si>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</si>
  <si>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</si>
  <si>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</si>
  <si>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</si>
  <si>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</si>
  <si>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</si>
  <si>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</si>
  <si>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</si>
  <si>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</si>
  <si>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</si>
  <si>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</si>
  <si>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</si>
  <si>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</si>
  <si>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</si>
  <si>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</si>
  <si>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</si>
  <si>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</si>
  <si>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</si>
  <si>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</si>
  <si>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</si>
  <si>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16</t>
  </si>
  <si>
    <t>16.1</t>
  </si>
  <si>
    <t>16.2</t>
  </si>
  <si>
    <t>16.3</t>
  </si>
  <si>
    <t>16.4</t>
  </si>
  <si>
    <t>16.5</t>
  </si>
  <si>
    <t>16.6</t>
  </si>
  <si>
    <t>16.7</t>
  </si>
  <si>
    <t>16.8</t>
  </si>
  <si>
    <t>16.9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</si>
  <si>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</si>
  <si>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</si>
  <si>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</si>
  <si>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</si>
  <si>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</si>
  <si>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</si>
  <si>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</si>
  <si>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</si>
  <si>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</si>
  <si>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</si>
  <si>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</si>
  <si>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</si>
  <si>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</si>
  <si>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</si>
  <si>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</si>
  <si>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</si>
  <si>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</si>
  <si>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</si>
  <si>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</si>
  <si>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</si>
  <si>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</si>
  <si>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</si>
  <si>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</si>
  <si>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</si>
  <si>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</si>
  <si>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</si>
  <si>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</si>
  <si>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</si>
  <si>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</si>
  <si>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</si>
  <si>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</si>
  <si>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</si>
  <si>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</si>
  <si>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</si>
  <si>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</si>
  <si>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</si>
  <si>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</si>
  <si>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</si>
  <si>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</si>
  <si>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</si>
  <si>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</si>
  <si>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17</t>
  </si>
  <si>
    <t>17.1</t>
  </si>
  <si>
    <t>17.1.1</t>
  </si>
  <si>
    <t>17.1.2</t>
  </si>
  <si>
    <t>17.1.3</t>
  </si>
  <si>
    <t>17.1.4</t>
  </si>
  <si>
    <t>17.1.5</t>
  </si>
  <si>
    <t>17.1.6</t>
  </si>
  <si>
    <t>17.1.7</t>
  </si>
  <si>
    <t>17.1.8</t>
  </si>
  <si>
    <t>17.1.9</t>
  </si>
  <si>
    <t>17.2</t>
  </si>
  <si>
    <t>17.2.1</t>
  </si>
  <si>
    <t>17.2.2</t>
  </si>
  <si>
    <t>17.2.3</t>
  </si>
  <si>
    <t>17.2.4</t>
  </si>
  <si>
    <t>17.2.5</t>
  </si>
  <si>
    <t>17.2.6</t>
  </si>
  <si>
    <t>17.2.7</t>
  </si>
  <si>
    <t>17.3</t>
  </si>
  <si>
    <t>17.3.1</t>
  </si>
  <si>
    <t>17.3.2</t>
  </si>
  <si>
    <t>17.3.3</t>
  </si>
  <si>
    <t>17.3.4</t>
  </si>
  <si>
    <t>17.4</t>
  </si>
  <si>
    <t>17.4.1</t>
  </si>
  <si>
    <t>17.4.2</t>
  </si>
  <si>
    <t>Итого количество</t>
  </si>
  <si>
    <t xml:space="preserve">ПРИМЕЧАНИЕ: </t>
  </si>
  <si>
    <t>1</t>
  </si>
  <si>
    <t>Расчетом учтены все условия и требования, перечисленные в приглашении к тендеру, необходимые для выполнения полного комплекса работ "под ключ", в том числе все работы, на которые отсутствует проектная документация, сопутствующие работы, затраты и материалы, связанные с выполнением основных видов работ</t>
  </si>
  <si>
    <t xml:space="preserve">Возможные допущенные подрядчиком ошибки и просчеты в выборе способов производства работ, определении объемов работ, количества материалов и иные подобные обстоятельства не являются основанием для увеличения установленной в настоящем предложении общей цены работ. Подрядчик за установленную в настоящем предложении цену обязан, обеспечив себя материалами, выполнить все необходимые для достижения результата работы, даже если они не указаны в Расчете стоимости, но должны быть выполнены в соответствии с Проектной документацией.
</t>
  </si>
  <si>
    <t xml:space="preserve"> Стоимость работ по Договору учитывает - затраты на все основные и вспомогательные материалы и работы, включая затраты: на электроснабжение достаточной мощности, обеспечение технической водой для производства работ и бытовых целей; на мобилизацию, аренду и эксплуатацию всех необходимых машин, механизмов, оборудования и инструментов (в том числе кранов и грузовых подъемников), устройство подъездных путей, бытовых помещений и биотуалетов; на изготовление, хранение на базе поставщика, доставку, разгрузку и складирование необходимых материалов на Объекте; на раскрой материалов, промежуточную сборку, подъем и разноску к местам монтажа (в т.ч. материалов и оборудования поставки Генерального подрядчика); на пробивку, бурение, сверление отверстий, штробление в случае необходимости; производство работ в зимних условиях (в случае необходимости); проведение всех необходимых мероприятий по водоотведению на период производства работ (в случае необходимости); выполнение сопутствующих работ; оплата испытаний и замеров, необходимых для производства, подтверждения качества и сдачи результатов работ, подготовка и передача Генеральному подрядчику результатов таких испытаний; сохранение результата работ до момента окончательной приёмки Генеральным подрядчиком, Заказчиком; подготовка и передача Генеральному подрядчику полного комплекта исполнительной и технической документации, оформленной надлежащим образом и подписанной у заинтересованных лиц, а так же иной документации, согласно строительных норм; мероприятия, необходимые для комплексной сдачи работ (в т.ч. устранение замечаний, очистка и помывка результата работ); комплексная сдача работ (предъявление результата работ Генеральному подрядчику/Подрядчикам, выполняющим последующие виды работ на предоставленном фронте работ); на эксплуатацию существующей мойки колес, охрану, освещение зоны производства работ, освещение строительной площадки, установку предупредительных знаков, на обеспечение необходимых мероприятий по охране труда, промышленной безопасности, технике безопасности, пожарной безопасности, электробезопасности, по охране окружающей среды, зеленых насаждений, земли и водных ресурсов; а так же накладные расходы, прибыль организации, налоги и иные издержки Подрядчика.</t>
  </si>
  <si>
    <t>Стоимость материалов учитывает только стоимость основных материалов, с учетом всех норм расхода, кратности поставок, доставки. Стоимость остальных, прочих и расходных материалов учесть в стоимости СМР. Заказчик вправе указать Подрядчику поставщика материалов и оборудования (для обеспечения строительства полностью или частично), либо являться Поставщиком. В таком случае Подрядчик обязан заключить договор на поставку материалов с Поставщиком, указанным Заказчиком с соответствующей корректировкой общей стоимости по Договору.</t>
  </si>
  <si>
    <t>Расчетом учтены все условия и требования, необходимые для выполнения полного комплекса работ "под ключ", в том числе: выполнение всего комплекса работ, указанного в рабочей документации и сопутствующие работы, требуемые для ввода объекта в эксплуатацию и последующей передачи эксплуатирующей организации;</t>
  </si>
  <si>
    <t>В стоимость входят затраты на подготовку и передачу Заказчику полного комплекта исполнительной документации, оформленной надлежащим образом и подписанной у заинтересованных лиц, а также иной технической документации, согласно СНИП,  выполняет все необходимые испытания, необходимой для ввода в эксплуатацию и дальнейшей эксплуатации результата выполненных работ.</t>
  </si>
  <si>
    <t xml:space="preserve"> Работы выполнить в соответствии с рабочей документацией, руководствоваться техническими требованиями Заказчика (ЧТУ и аналог выполненных объектов), действующими правовыми и техническими нормами (СНиП, СП, ГОСТ, СанПиН, ФЗ, РД,  и прочими нормативными документами).</t>
  </si>
  <si>
    <t>В стоимость входят затраты на подготовку и передачу Генеральному подрядчику полного комплекта исполнительной документации, оформленной надлежащим образом и подписанной у заинтересованных лиц, а также иной технической документации, согласно СНИП, СП, необходимой для ввода в эксплуатацию и дальнейшей эксплуатации результата выполненных работ.</t>
  </si>
  <si>
    <t>Обьект посетили, с ситуацией ознакомлены.</t>
  </si>
  <si>
    <r>
      <rPr>
        <b/>
        <sz val="11"/>
        <rFont val="Times New Roman"/>
        <family val="1"/>
        <charset val="204"/>
      </rPr>
      <t xml:space="preserve">Расчетом учтены все условия и требования, необходимые для выполнения полного комплекса работ "под ключ", в том числе, но не ограничиваясь:
</t>
    </r>
    <r>
      <rPr>
        <sz val="11"/>
        <rFont val="Times New Roman"/>
        <family val="1"/>
        <charset val="204"/>
      </rPr>
      <t>- разработка технологических карт.
- организация строительного производства в соответствии со СНиП 12-03-2001 "Безопасность труда в строительстве", в т.ч. монтаж и демонтаж защитных улавливающих сеток, монтаж и демонтаж ограждений монтажного горизонта и пр.,
- использование противоморозных добавок, необходимых по технологии производства работ, а также дополнительные затраты при производстве СМР в зимнее время, в соответствии с рекомендациями ГСН 81-05-02-2001, раздел 1,
- выполнение всего комплекса работ, указанного в рабочей документации и сопутствующих работ, требуемых для ввода объекта в эксплуатацию и последующей передачи Генподрядчику (Службе Клиентского Сервиса Заказчика) и эксплуатирующей компании,
- предъявление и сдача результата выполненных работ (Подрядчик совместно с Заказчиком) управляющей организации, сетевым предприятиям.</t>
    </r>
  </si>
  <si>
    <t>ВСЕГО затрат на выполнение полного комплекса работ: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</si>
</sst>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р_._-;\-* #,##0.00_р_._-;_-* &quot;-&quot;??_р_._-;_-@_-"/>
  </numFmts>
  <fonts count="17" x14ac:knownFonts="1">
    <font>
      <sz val="11"/>
      <color theme="1"/>
      <name val="Calibri"/>
      <family val="2"/>
      <charset val="204"/>
      <scheme val="minor"/>
    </font>
    <font>
      <sz val="11"/>
      <color theme="1"/>
      <name val="Times New Roman"/>
      <family val="1"/>
      <charset val="204"/>
    </font>
    <font>
      <sz val="11"/>
      <name val="Times New Roman"/>
      <family val="1"/>
      <charset val="204"/>
    </font>
    <font>
      <sz val="9"/>
      <name val="Times New Roman"/>
      <family val="1"/>
      <charset val="204"/>
    </font>
    <font>
      <sz val="10"/>
      <name val="Arial Cyr"/>
      <charset val="204"/>
    </font>
    <font>
      <sz val="10"/>
      <name val="Times New Roman"/>
      <family val="1"/>
      <charset val="204"/>
    </font>
    <font>
      <sz val="12"/>
      <color theme="1"/>
      <name val="Times New Roman"/>
      <family val="1"/>
      <charset val="204"/>
    </font>
    <font>
      <b/>
      <sz val="12"/>
      <name val="Times New Roman"/>
      <family val="1"/>
      <charset val="204"/>
    </font>
    <font>
      <sz val="12"/>
      <name val="Times New Roman"/>
      <family val="1"/>
      <charset val="204"/>
    </font>
    <font>
      <b/>
      <sz val="12"/>
      <color theme="1"/>
      <name val="Times New Roman"/>
      <family val="1"/>
      <charset val="204"/>
    </font>
    <font>
      <sz val="12"/>
      <color rgb="FFFF0000"/>
      <name val="Times New Roman"/>
      <family val="1"/>
      <charset val="204"/>
    </font>
    <font>
      <sz val="11"/>
      <color theme="1"/>
      <name val="Calibri"/>
      <family val="2"/>
      <charset val="204"/>
      <scheme val="minor"/>
    </font>
    <font>
      <b/>
      <sz val="14"/>
      <name val="Times New Roman"/>
      <family val="1"/>
      <charset val="204"/>
    </font>
    <font>
      <b/>
      <sz val="14"/>
      <color rgb="FFFF0000"/>
      <name val="Times New Roman"/>
      <family val="1"/>
      <charset val="204"/>
    </font>
    <font>
      <b/>
      <sz val="11"/>
      <name val="Times New Roman"/>
      <family val="1"/>
      <charset val="204"/>
    </font>
    <font>
      <sz val="13"/>
      <name val="Times New Roman"/>
      <family val="1"/>
      <charset val="204"/>
    </font>
    <font>
      <i/>
      <sz val="11"/>
      <name val="Times New Roman"/>
      <family val="1"/>
      <charset val="204"/>
    </font>
  </fonts>
  <fills count="6">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s>
  <borders count="15">
    <border>
      <left/>
      <right/>
      <top/>
      <bottom/>
      <diagonal/>
    </border>
    <border>
      <left style="thin">
        <color indexed="64"/>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auto="1"/>
      </top>
      <bottom style="thin">
        <color indexed="64"/>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auto="1"/>
      </top>
      <bottom style="thin">
        <color indexed="64"/>
      </bottom>
      <diagonal/>
    </border>
    <border>
      <left/>
      <right/>
      <top style="thin">
        <color auto="1"/>
      </top>
      <bottom style="thin">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right/>
      <top/>
      <bottom style="thin">
        <color auto="1"/>
      </bottom>
      <diagonal/>
    </border>
    <border>
      <left/>
      <right style="thin">
        <color indexed="64"/>
      </right>
      <top/>
      <bottom style="thin">
        <color auto="1"/>
      </bottom>
      <diagonal/>
    </border>
    <border>
      <left style="thin">
        <color indexed="64"/>
      </left>
      <right/>
      <top/>
      <bottom/>
      <diagonal/>
    </border>
  </borders>
  <cellStyleXfs count="5">
    <xf numFmtId="0" fontId="0" fillId="0" borderId="0"/>
    <xf numFmtId="0" fontId="4" fillId="0" borderId="0"/>
    <xf numFmtId="43" fontId="11" fillId="0" borderId="0" applyFont="0" applyFill="0" applyBorder="0" applyAlignment="0" applyProtection="0"/>
    <xf numFmtId="0" fontId="5" fillId="0" borderId="0"/>
    <xf numFmtId="0" fontId="5" fillId="0" borderId="0"/>
  </cellStyleXfs>
  <cellXfs count="188">
    <xf numFmtId="0" fontId="0" fillId="0" borderId="0" xfId="0"/>
    <xf numFmtId="4" fontId="1"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4" fontId="1" fillId="2" borderId="0" xfId="0" applyNumberFormat="1" applyFont="1" applyFill="1" applyAlignment="1">
      <alignment horizontal="center" vertical="center" wrapText="1"/>
    </xf>
    <xf numFmtId="4" fontId="1" fillId="0" borderId="0" xfId="0" applyNumberFormat="1" applyFont="1" applyAlignment="1">
      <alignment horizontal="left" vertical="center" wrapText="1"/>
    </xf>
    <xf numFmtId="4" fontId="2" fillId="0" borderId="0" xfId="0" applyNumberFormat="1" applyFont="1" applyFill="1" applyAlignment="1">
      <alignment horizontal="center" vertical="center" wrapText="1"/>
    </xf>
    <xf numFmtId="4" fontId="6" fillId="0" borderId="0" xfId="0" applyNumberFormat="1" applyFont="1" applyAlignment="1">
      <alignment horizontal="center" vertical="center" wrapText="1"/>
    </xf>
    <xf numFmtId="4" fontId="8" fillId="0" borderId="3" xfId="0" applyNumberFormat="1" applyFont="1" applyFill="1" applyBorder="1" applyAlignment="1">
      <alignment horizontal="left" vertical="center" wrapText="1"/>
    </xf>
    <xf numFmtId="0" fontId="8" fillId="0" borderId="0" xfId="1" applyNumberFormat="1" applyFont="1" applyFill="1" applyBorder="1" applyAlignment="1" applyProtection="1">
      <alignment horizontal="left" vertical="center" wrapText="1"/>
    </xf>
    <xf numFmtId="0" fontId="8" fillId="0" borderId="0" xfId="1" applyNumberFormat="1" applyFont="1" applyFill="1" applyBorder="1" applyAlignment="1" applyProtection="1">
      <alignment horizontal="center" vertical="center" wrapText="1"/>
    </xf>
    <xf numFmtId="4" fontId="2" fillId="0" borderId="3" xfId="0" applyNumberFormat="1" applyFont="1" applyFill="1" applyBorder="1" applyAlignment="1">
      <alignment horizontal="center" vertical="center" wrapText="1"/>
    </xf>
    <xf numFmtId="0" fontId="6" fillId="0" borderId="0" xfId="0" applyNumberFormat="1" applyFont="1" applyAlignment="1">
      <alignment horizontal="center" vertical="center" wrapText="1"/>
    </xf>
    <xf numFmtId="49" fontId="8" fillId="0" borderId="3" xfId="0" quotePrefix="1"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 fontId="2" fillId="2" borderId="0" xfId="0" applyNumberFormat="1" applyFont="1" applyFill="1" applyAlignment="1">
      <alignment horizontal="center" vertical="center" wrapText="1"/>
    </xf>
    <xf numFmtId="4" fontId="8" fillId="0" borderId="0" xfId="0" applyNumberFormat="1" applyFont="1" applyAlignment="1">
      <alignment horizontal="left" vertical="center" wrapText="1"/>
    </xf>
    <xf numFmtId="4" fontId="8" fillId="0" borderId="0" xfId="0" applyNumberFormat="1" applyFont="1" applyFill="1" applyAlignment="1">
      <alignment horizontal="center" vertical="center" wrapText="1"/>
    </xf>
    <xf numFmtId="49" fontId="8" fillId="0" borderId="3" xfId="0" applyNumberFormat="1" applyFont="1" applyFill="1" applyBorder="1" applyAlignment="1">
      <alignment horizontal="left" vertical="center" wrapText="1"/>
    </xf>
    <xf numFmtId="0" fontId="6" fillId="0" borderId="3"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3" xfId="0" applyFont="1" applyFill="1" applyBorder="1" applyAlignment="1">
      <alignment vertical="center" wrapText="1"/>
    </xf>
    <xf numFmtId="4" fontId="6" fillId="0" borderId="3" xfId="0" applyNumberFormat="1" applyFont="1" applyBorder="1" applyAlignment="1">
      <alignment horizontal="center" vertical="center"/>
    </xf>
    <xf numFmtId="1" fontId="6" fillId="0" borderId="3" xfId="0" applyNumberFormat="1" applyFont="1" applyFill="1" applyBorder="1" applyAlignment="1">
      <alignment horizontal="center" vertical="center"/>
    </xf>
    <xf numFmtId="4" fontId="6"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xf>
    <xf numFmtId="2" fontId="6" fillId="0" borderId="3"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wrapText="1"/>
    </xf>
    <xf numFmtId="4" fontId="6" fillId="0" borderId="3" xfId="0" applyNumberFormat="1" applyFont="1" applyFill="1" applyBorder="1" applyAlignment="1">
      <alignment horizontal="center" vertical="center"/>
    </xf>
    <xf numFmtId="49" fontId="7" fillId="3" borderId="3" xfId="0" applyNumberFormat="1" applyFont="1" applyFill="1" applyBorder="1" applyAlignment="1">
      <alignment horizontal="left" vertical="center" wrapText="1"/>
    </xf>
    <xf numFmtId="4" fontId="8" fillId="0" borderId="6" xfId="0" applyNumberFormat="1" applyFont="1" applyFill="1" applyBorder="1" applyAlignment="1">
      <alignment horizontal="center" vertical="center" wrapText="1"/>
    </xf>
    <xf numFmtId="4" fontId="8" fillId="0" borderId="3" xfId="0" applyNumberFormat="1" applyFont="1" applyFill="1" applyBorder="1" applyAlignment="1">
      <alignment horizontal="center" vertical="center" wrapText="1"/>
    </xf>
    <xf numFmtId="4" fontId="6" fillId="0" borderId="0" xfId="0" applyNumberFormat="1" applyFont="1" applyAlignment="1">
      <alignment horizontal="left" vertical="center" wrapText="1"/>
    </xf>
    <xf numFmtId="4" fontId="8" fillId="0" borderId="6" xfId="0" applyNumberFormat="1" applyFont="1" applyFill="1" applyBorder="1" applyAlignment="1">
      <alignment horizontal="center" vertical="center" wrapText="1"/>
    </xf>
    <xf numFmtId="4" fontId="8" fillId="0" borderId="7" xfId="0" applyNumberFormat="1" applyFont="1" applyFill="1" applyBorder="1" applyAlignment="1">
      <alignment horizontal="center" vertical="center" wrapText="1"/>
    </xf>
    <xf numFmtId="4" fontId="1" fillId="0" borderId="0"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4" fontId="1" fillId="2" borderId="0" xfId="0" applyNumberFormat="1" applyFont="1" applyFill="1" applyBorder="1" applyAlignment="1">
      <alignment horizontal="center" vertical="center" wrapText="1"/>
    </xf>
    <xf numFmtId="4" fontId="2" fillId="2"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 fontId="2" fillId="3" borderId="7" xfId="0" applyNumberFormat="1" applyFont="1" applyFill="1" applyBorder="1" applyAlignment="1">
      <alignment horizontal="center" vertical="center" wrapText="1"/>
    </xf>
    <xf numFmtId="4" fontId="8" fillId="5" borderId="7" xfId="0" applyNumberFormat="1" applyFont="1" applyFill="1" applyBorder="1" applyAlignment="1">
      <alignment horizontal="center" vertical="center" wrapText="1"/>
    </xf>
    <xf numFmtId="4" fontId="8" fillId="5" borderId="3" xfId="0" applyNumberFormat="1" applyFont="1" applyFill="1" applyBorder="1" applyAlignment="1">
      <alignment horizontal="center" vertical="center" wrapText="1"/>
    </xf>
    <xf numFmtId="0" fontId="6" fillId="0" borderId="3" xfId="0" applyFont="1" applyFill="1" applyBorder="1" applyAlignment="1">
      <alignment horizontal="left" wrapText="1"/>
    </xf>
    <xf numFmtId="0" fontId="6" fillId="0" borderId="3" xfId="0" applyFont="1" applyFill="1" applyBorder="1" applyAlignment="1">
      <alignment horizontal="left"/>
    </xf>
    <xf numFmtId="4" fontId="2" fillId="5" borderId="7" xfId="0" applyNumberFormat="1" applyFont="1" applyFill="1" applyBorder="1" applyAlignment="1">
      <alignment horizontal="center" vertical="center" wrapText="1"/>
    </xf>
    <xf numFmtId="4" fontId="8" fillId="5" borderId="0" xfId="0" applyNumberFormat="1" applyFont="1" applyFill="1" applyAlignment="1">
      <alignment horizontal="center" vertical="center" wrapText="1"/>
    </xf>
    <xf numFmtId="4" fontId="8" fillId="5" borderId="2" xfId="0" applyNumberFormat="1" applyFont="1" applyFill="1" applyBorder="1" applyAlignment="1">
      <alignment horizontal="center" vertical="center" wrapText="1"/>
    </xf>
    <xf numFmtId="4" fontId="8" fillId="5" borderId="1" xfId="0" applyNumberFormat="1" applyFont="1" applyFill="1" applyBorder="1" applyAlignment="1">
      <alignment horizontal="center" vertical="center" wrapText="1"/>
    </xf>
    <xf numFmtId="4" fontId="8" fillId="5" borderId="4" xfId="0" applyNumberFormat="1" applyFont="1" applyFill="1" applyBorder="1" applyAlignment="1">
      <alignment horizontal="center" vertical="center" wrapText="1"/>
    </xf>
    <xf numFmtId="0" fontId="6" fillId="5" borderId="14" xfId="0" applyFont="1" applyFill="1" applyBorder="1" applyAlignment="1">
      <alignment horizontal="center" vertical="center"/>
    </xf>
    <xf numFmtId="1" fontId="6" fillId="5" borderId="5" xfId="0" applyNumberFormat="1" applyFont="1" applyFill="1" applyBorder="1" applyAlignment="1">
      <alignment horizontal="center" vertical="center"/>
    </xf>
    <xf numFmtId="0" fontId="6" fillId="5" borderId="3" xfId="0" applyFont="1" applyFill="1" applyBorder="1" applyAlignment="1">
      <alignment horizontal="center" vertical="center"/>
    </xf>
    <xf numFmtId="1" fontId="6" fillId="5" borderId="3" xfId="0" applyNumberFormat="1" applyFont="1" applyFill="1" applyBorder="1" applyAlignment="1">
      <alignment horizontal="center" vertical="center"/>
    </xf>
    <xf numFmtId="49" fontId="7" fillId="3" borderId="3" xfId="0" applyNumberFormat="1" applyFont="1" applyFill="1" applyBorder="1" applyAlignment="1">
      <alignment horizontal="center" vertical="center" wrapText="1"/>
    </xf>
    <xf numFmtId="4" fontId="8" fillId="3" borderId="3" xfId="0" applyNumberFormat="1" applyFont="1" applyFill="1" applyBorder="1" applyAlignment="1">
      <alignment horizontal="center" vertical="center" wrapText="1"/>
    </xf>
    <xf numFmtId="4" fontId="8" fillId="3" borderId="7" xfId="0" applyNumberFormat="1" applyFont="1" applyFill="1" applyBorder="1" applyAlignment="1">
      <alignment horizontal="center" vertical="center" wrapText="1"/>
    </xf>
    <xf numFmtId="49" fontId="8" fillId="3" borderId="3" xfId="0" applyNumberFormat="1" applyFont="1" applyFill="1" applyBorder="1" applyAlignment="1">
      <alignment horizontal="center" vertical="center" wrapText="1"/>
    </xf>
    <xf numFmtId="4" fontId="10" fillId="3" borderId="3" xfId="0" applyNumberFormat="1" applyFont="1" applyFill="1" applyBorder="1" applyAlignment="1">
      <alignment horizontal="center" vertical="center" wrapText="1"/>
    </xf>
    <xf numFmtId="49" fontId="7" fillId="5" borderId="3" xfId="0" applyNumberFormat="1" applyFont="1" applyFill="1" applyBorder="1" applyAlignment="1">
      <alignment vertical="center" wrapText="1"/>
    </xf>
    <xf numFmtId="49" fontId="7" fillId="5" borderId="3" xfId="0" applyNumberFormat="1" applyFont="1" applyFill="1" applyBorder="1" applyAlignment="1">
      <alignment horizontal="center" vertical="center" wrapText="1"/>
    </xf>
    <xf numFmtId="49" fontId="7" fillId="5" borderId="6" xfId="0" applyNumberFormat="1" applyFont="1" applyFill="1" applyBorder="1" applyAlignment="1">
      <alignment vertical="center" wrapText="1"/>
    </xf>
    <xf numFmtId="49" fontId="7" fillId="5" borderId="7" xfId="0" applyNumberFormat="1" applyFont="1" applyFill="1" applyBorder="1" applyAlignment="1">
      <alignment vertical="center" wrapText="1"/>
    </xf>
    <xf numFmtId="49" fontId="7" fillId="5" borderId="4" xfId="0" applyNumberFormat="1" applyFont="1" applyFill="1" applyBorder="1" applyAlignment="1">
      <alignment vertical="center" wrapText="1"/>
    </xf>
    <xf numFmtId="49" fontId="7" fillId="5" borderId="4" xfId="0" applyNumberFormat="1" applyFont="1" applyFill="1" applyBorder="1" applyAlignment="1">
      <alignment horizontal="center" vertical="center" wrapText="1"/>
    </xf>
    <xf numFmtId="43" fontId="7" fillId="5" borderId="3" xfId="2" applyFont="1" applyFill="1" applyBorder="1" applyAlignment="1">
      <alignment vertical="center" wrapText="1"/>
    </xf>
    <xf numFmtId="49" fontId="7" fillId="5" borderId="8" xfId="0" applyNumberFormat="1" applyFont="1" applyFill="1" applyBorder="1" applyAlignment="1">
      <alignment vertical="center" wrapText="1"/>
    </xf>
    <xf numFmtId="0" fontId="6" fillId="0" borderId="3" xfId="0" applyFont="1" applyFill="1" applyBorder="1" applyAlignment="1">
      <alignment horizontal="left" vertical="center" wrapText="1"/>
    </xf>
    <xf numFmtId="4" fontId="8" fillId="3" borderId="6" xfId="0" applyNumberFormat="1" applyFont="1" applyFill="1" applyBorder="1" applyAlignment="1">
      <alignment horizontal="center" vertical="center" wrapText="1"/>
    </xf>
    <xf numFmtId="49" fontId="6" fillId="0" borderId="0" xfId="0" applyNumberFormat="1" applyFont="1" applyAlignment="1">
      <alignment horizontal="center" vertical="center" wrapText="1"/>
    </xf>
    <xf numFmtId="49" fontId="9" fillId="0" borderId="3"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8" fillId="5" borderId="3" xfId="0" applyNumberFormat="1" applyFont="1" applyFill="1" applyBorder="1" applyAlignment="1">
      <alignment horizontal="center" vertical="center" wrapText="1"/>
    </xf>
    <xf numFmtId="4" fontId="2" fillId="0" borderId="0" xfId="0" applyNumberFormat="1" applyFont="1" applyAlignment="1">
      <alignment horizontal="left" vertical="center" wrapText="1"/>
    </xf>
    <xf numFmtId="4" fontId="8" fillId="5" borderId="3" xfId="0" applyNumberFormat="1" applyFont="1" applyFill="1" applyBorder="1" applyAlignment="1">
      <alignment horizontal="left" vertical="center" wrapText="1"/>
    </xf>
    <xf numFmtId="49" fontId="9" fillId="5" borderId="4" xfId="0" applyNumberFormat="1" applyFont="1" applyFill="1" applyBorder="1" applyAlignment="1">
      <alignment horizontal="center" vertical="center" wrapText="1"/>
    </xf>
    <xf numFmtId="4" fontId="10" fillId="5" borderId="4" xfId="0" applyNumberFormat="1" applyFont="1" applyFill="1" applyBorder="1" applyAlignment="1">
      <alignment horizontal="center" vertical="center" wrapText="1"/>
    </xf>
    <xf numFmtId="4" fontId="8" fillId="3" borderId="0" xfId="0" applyNumberFormat="1" applyFont="1" applyFill="1" applyBorder="1" applyAlignment="1">
      <alignment horizontal="center" vertical="center" wrapText="1"/>
    </xf>
    <xf numFmtId="4" fontId="8" fillId="3" borderId="0" xfId="0" applyNumberFormat="1" applyFont="1" applyFill="1" applyAlignment="1">
      <alignment horizontal="center" vertical="center" wrapText="1"/>
    </xf>
    <xf numFmtId="4" fontId="12" fillId="5" borderId="3" xfId="0" applyNumberFormat="1" applyFont="1" applyFill="1" applyBorder="1" applyAlignment="1">
      <alignment vertical="center" wrapText="1"/>
    </xf>
    <xf numFmtId="4" fontId="7" fillId="0" borderId="0" xfId="0" applyNumberFormat="1" applyFont="1" applyAlignment="1">
      <alignment horizontal="center" vertical="center" wrapText="1"/>
    </xf>
    <xf numFmtId="3" fontId="13" fillId="0" borderId="0" xfId="0" applyNumberFormat="1" applyFont="1" applyAlignment="1">
      <alignment horizontal="left" vertical="center" wrapText="1"/>
    </xf>
    <xf numFmtId="49" fontId="7" fillId="5" borderId="1" xfId="0" applyNumberFormat="1" applyFont="1" applyFill="1" applyBorder="1" applyAlignment="1">
      <alignment horizontal="left" vertical="center" wrapText="1"/>
    </xf>
    <xf numFmtId="49" fontId="7" fillId="5" borderId="13" xfId="0" applyNumberFormat="1" applyFont="1" applyFill="1" applyBorder="1" applyAlignment="1">
      <alignment horizontal="left" vertical="center" wrapText="1"/>
    </xf>
    <xf numFmtId="49" fontId="7" fillId="5" borderId="6" xfId="0" applyNumberFormat="1" applyFont="1" applyFill="1" applyBorder="1" applyAlignment="1">
      <alignment horizontal="left" vertical="center" wrapText="1"/>
    </xf>
    <xf numFmtId="49" fontId="7" fillId="5" borderId="7" xfId="0" applyNumberFormat="1" applyFont="1" applyFill="1" applyBorder="1" applyAlignment="1">
      <alignment horizontal="left" vertical="center" wrapText="1"/>
    </xf>
    <xf numFmtId="4" fontId="8" fillId="0" borderId="6" xfId="0" applyNumberFormat="1" applyFont="1" applyFill="1" applyBorder="1" applyAlignment="1">
      <alignment horizontal="center" vertical="center" wrapText="1"/>
    </xf>
    <xf numFmtId="4" fontId="8" fillId="0" borderId="8" xfId="0" applyNumberFormat="1" applyFont="1" applyFill="1" applyBorder="1" applyAlignment="1">
      <alignment horizontal="center" vertical="center" wrapText="1"/>
    </xf>
    <xf numFmtId="4" fontId="8" fillId="0" borderId="7" xfId="0" applyNumberFormat="1" applyFont="1" applyFill="1" applyBorder="1" applyAlignment="1">
      <alignment horizontal="center" vertical="center" wrapText="1"/>
    </xf>
    <xf numFmtId="4" fontId="8" fillId="3" borderId="6" xfId="0" applyNumberFormat="1" applyFont="1" applyFill="1" applyBorder="1" applyAlignment="1">
      <alignment horizontal="center" vertical="center" wrapText="1"/>
    </xf>
    <xf numFmtId="4" fontId="8" fillId="3" borderId="8" xfId="0" applyNumberFormat="1" applyFont="1" applyFill="1" applyBorder="1" applyAlignment="1">
      <alignment horizontal="center" vertical="center" wrapText="1"/>
    </xf>
    <xf numFmtId="4" fontId="8" fillId="3" borderId="7" xfId="0" applyNumberFormat="1" applyFont="1" applyFill="1" applyBorder="1" applyAlignment="1">
      <alignment horizontal="center" vertical="center" wrapText="1"/>
    </xf>
    <xf numFmtId="43" fontId="7" fillId="5" borderId="6" xfId="2" applyFont="1" applyFill="1" applyBorder="1" applyAlignment="1">
      <alignment horizontal="left" vertical="center" wrapText="1"/>
    </xf>
    <xf numFmtId="43" fontId="7" fillId="5" borderId="7" xfId="2" applyFont="1" applyFill="1" applyBorder="1" applyAlignment="1">
      <alignment horizontal="left" vertical="center" wrapText="1"/>
    </xf>
    <xf numFmtId="4" fontId="8" fillId="5" borderId="6" xfId="0" applyNumberFormat="1" applyFont="1" applyFill="1" applyBorder="1" applyAlignment="1">
      <alignment horizontal="center" vertical="center" wrapText="1"/>
    </xf>
    <xf numFmtId="4" fontId="8" fillId="5" borderId="8" xfId="0" applyNumberFormat="1" applyFont="1" applyFill="1" applyBorder="1" applyAlignment="1">
      <alignment horizontal="center" vertical="center" wrapText="1"/>
    </xf>
    <xf numFmtId="4" fontId="8" fillId="5" borderId="7" xfId="0" applyNumberFormat="1" applyFont="1" applyFill="1" applyBorder="1" applyAlignment="1">
      <alignment horizontal="center" vertical="center" wrapText="1"/>
    </xf>
    <xf numFmtId="49" fontId="8" fillId="0" borderId="2" xfId="0" quotePrefix="1" applyNumberFormat="1" applyFont="1" applyFill="1" applyBorder="1" applyAlignment="1">
      <alignment horizontal="center" vertical="center" wrapText="1"/>
    </xf>
    <xf numFmtId="49" fontId="8" fillId="0" borderId="5" xfId="0" quotePrefix="1" applyNumberFormat="1" applyFont="1" applyFill="1" applyBorder="1" applyAlignment="1">
      <alignment horizontal="center" vertical="center" wrapText="1"/>
    </xf>
    <xf numFmtId="49" fontId="8" fillId="0" borderId="4" xfId="0" quotePrefix="1"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49" fontId="7" fillId="0" borderId="0" xfId="0" applyNumberFormat="1" applyFont="1" applyFill="1" applyBorder="1" applyAlignment="1" applyProtection="1">
      <alignment horizontal="left" vertical="center"/>
    </xf>
    <xf numFmtId="49" fontId="7" fillId="0" borderId="2"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7" fillId="5" borderId="6" xfId="0" applyNumberFormat="1" applyFont="1" applyFill="1" applyBorder="1" applyAlignment="1">
      <alignment vertical="center" wrapText="1"/>
    </xf>
    <xf numFmtId="49" fontId="7" fillId="5" borderId="7" xfId="0" applyNumberFormat="1" applyFont="1" applyFill="1" applyBorder="1" applyAlignment="1">
      <alignment vertical="center" wrapText="1"/>
    </xf>
    <xf numFmtId="4" fontId="8" fillId="0" borderId="2" xfId="0" applyNumberFormat="1" applyFont="1" applyFill="1" applyBorder="1" applyAlignment="1">
      <alignment horizontal="center" vertical="center" wrapText="1"/>
    </xf>
    <xf numFmtId="4" fontId="8" fillId="0" borderId="4" xfId="0" applyNumberFormat="1" applyFont="1" applyFill="1" applyBorder="1" applyAlignment="1">
      <alignment horizontal="center" vertical="center" wrapText="1"/>
    </xf>
    <xf numFmtId="4" fontId="8" fillId="0" borderId="9"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4" fontId="8" fillId="0" borderId="1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4" fontId="8" fillId="0" borderId="12" xfId="0" applyNumberFormat="1" applyFont="1" applyFill="1" applyBorder="1" applyAlignment="1">
      <alignment horizontal="center" vertical="center" wrapText="1"/>
    </xf>
    <xf numFmtId="4" fontId="8" fillId="0" borderId="13" xfId="0" applyNumberFormat="1" applyFont="1" applyFill="1" applyBorder="1" applyAlignment="1">
      <alignment horizontal="center" vertical="center" wrapText="1"/>
    </xf>
    <xf numFmtId="4" fontId="9" fillId="0" borderId="0" xfId="0" applyNumberFormat="1" applyFont="1" applyAlignment="1">
      <alignment horizontal="center" vertical="center" wrapText="1"/>
    </xf>
    <xf numFmtId="4" fontId="7" fillId="0" borderId="0" xfId="0" applyNumberFormat="1" applyFont="1" applyAlignment="1">
      <alignment horizontal="center" wrapText="1"/>
    </xf>
    <xf numFmtId="4" fontId="8" fillId="5" borderId="1" xfId="0" applyNumberFormat="1" applyFont="1" applyFill="1" applyBorder="1" applyAlignment="1">
      <alignment horizontal="center" vertical="center" wrapText="1"/>
    </xf>
    <xf numFmtId="4" fontId="8" fillId="5" borderId="12" xfId="0" applyNumberFormat="1" applyFont="1" applyFill="1" applyBorder="1" applyAlignment="1">
      <alignment horizontal="center" vertical="center" wrapText="1"/>
    </xf>
    <xf numFmtId="4" fontId="8" fillId="5" borderId="13"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4" fontId="6" fillId="0" borderId="5" xfId="0" applyNumberFormat="1" applyFont="1" applyFill="1" applyBorder="1" applyAlignment="1">
      <alignment horizontal="center" vertical="center" wrapText="1"/>
    </xf>
    <xf numFmtId="4" fontId="6" fillId="0" borderId="4" xfId="0" applyNumberFormat="1" applyFont="1" applyFill="1" applyBorder="1" applyAlignment="1">
      <alignment horizontal="center" vertical="center" wrapText="1"/>
    </xf>
    <xf numFmtId="4" fontId="8" fillId="0" borderId="5"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49" fontId="7" fillId="5" borderId="8" xfId="0" applyNumberFormat="1" applyFont="1" applyFill="1" applyBorder="1" applyAlignment="1">
      <alignment horizontal="left" vertical="center" wrapText="1"/>
    </xf>
    <xf numFmtId="4" fontId="8" fillId="0" borderId="0" xfId="0" applyNumberFormat="1" applyFont="1" applyBorder="1" applyAlignment="1">
      <alignment horizontal="center" vertical="center" wrapText="1"/>
    </xf>
    <xf numFmtId="4" fontId="8" fillId="0" borderId="0" xfId="0" applyNumberFormat="1" applyFont="1" applyBorder="1" applyAlignment="1">
      <alignment horizontal="center" vertical="center" wrapText="1"/>
    </xf>
    <xf numFmtId="4" fontId="8" fillId="5" borderId="5" xfId="0" applyNumberFormat="1" applyFont="1" applyFill="1" applyBorder="1" applyAlignment="1">
      <alignment horizontal="center" vertical="center" wrapText="1"/>
    </xf>
    <xf numFmtId="4" fontId="7" fillId="5" borderId="5" xfId="0" applyNumberFormat="1" applyFont="1" applyFill="1" applyBorder="1" applyAlignment="1">
      <alignment horizontal="center" vertical="center" wrapText="1"/>
    </xf>
    <xf numFmtId="4" fontId="7" fillId="5" borderId="3" xfId="0" applyNumberFormat="1" applyFont="1" applyFill="1" applyBorder="1" applyAlignment="1">
      <alignment horizontal="center" vertical="center" wrapText="1"/>
    </xf>
    <xf numFmtId="4" fontId="12" fillId="5" borderId="3" xfId="0" applyNumberFormat="1" applyFont="1" applyFill="1" applyBorder="1" applyAlignment="1">
      <alignment horizontal="center" vertical="center" wrapText="1"/>
    </xf>
    <xf numFmtId="0" fontId="3" fillId="0" borderId="0" xfId="0" applyFont="1" applyAlignment="1">
      <alignment horizontal="center" vertical="center"/>
    </xf>
    <xf numFmtId="0" fontId="5" fillId="0" borderId="0" xfId="1" applyNumberFormat="1" applyFont="1" applyFill="1" applyBorder="1" applyAlignment="1" applyProtection="1">
      <alignment horizontal="center" vertical="center" wrapText="1"/>
    </xf>
    <xf numFmtId="4" fontId="8" fillId="5" borderId="14" xfId="0" applyNumberFormat="1" applyFont="1" applyFill="1" applyBorder="1" applyAlignment="1">
      <alignment vertical="center" wrapText="1"/>
    </xf>
    <xf numFmtId="4" fontId="10" fillId="3" borderId="6" xfId="0" applyNumberFormat="1" applyFont="1" applyFill="1" applyBorder="1" applyAlignment="1">
      <alignment vertical="center" wrapText="1"/>
    </xf>
    <xf numFmtId="4" fontId="10" fillId="0" borderId="6" xfId="0" applyNumberFormat="1" applyFont="1" applyFill="1" applyBorder="1" applyAlignment="1">
      <alignment vertical="center" wrapText="1"/>
    </xf>
    <xf numFmtId="4" fontId="8" fillId="3" borderId="6" xfId="0" applyNumberFormat="1" applyFont="1" applyFill="1" applyBorder="1" applyAlignment="1">
      <alignment vertical="center" wrapText="1"/>
    </xf>
    <xf numFmtId="4" fontId="8" fillId="0" borderId="6" xfId="0" applyNumberFormat="1" applyFont="1" applyFill="1" applyBorder="1" applyAlignment="1">
      <alignment vertical="center" wrapText="1"/>
    </xf>
    <xf numFmtId="4" fontId="8" fillId="5" borderId="6" xfId="0" applyNumberFormat="1" applyFont="1" applyFill="1" applyBorder="1" applyAlignment="1">
      <alignment vertical="center" wrapText="1"/>
    </xf>
    <xf numFmtId="4" fontId="8" fillId="3" borderId="6" xfId="0" applyNumberFormat="1" applyFont="1" applyFill="1" applyBorder="1" applyAlignment="1">
      <alignment horizontal="left" vertical="center" wrapText="1"/>
    </xf>
    <xf numFmtId="4" fontId="8" fillId="0" borderId="6" xfId="0" applyNumberFormat="1" applyFont="1" applyFill="1" applyBorder="1" applyAlignment="1">
      <alignment horizontal="left" vertical="center" wrapText="1"/>
    </xf>
    <xf numFmtId="4" fontId="8" fillId="5" borderId="6" xfId="0" applyNumberFormat="1" applyFont="1" applyFill="1" applyBorder="1" applyAlignment="1">
      <alignment horizontal="left" vertical="center" wrapText="1"/>
    </xf>
    <xf numFmtId="4" fontId="8" fillId="0" borderId="9" xfId="0" applyNumberFormat="1" applyFont="1" applyFill="1" applyBorder="1" applyAlignment="1">
      <alignment horizontal="left" vertical="center" wrapText="1"/>
    </xf>
    <xf numFmtId="4" fontId="8" fillId="0" borderId="1" xfId="0" applyNumberFormat="1" applyFont="1" applyFill="1" applyBorder="1" applyAlignment="1">
      <alignment horizontal="left" vertical="center" wrapText="1"/>
    </xf>
    <xf numFmtId="4" fontId="6" fillId="0" borderId="0" xfId="0" applyNumberFormat="1" applyFont="1" applyBorder="1" applyAlignment="1">
      <alignment horizontal="center" vertical="center" wrapText="1"/>
    </xf>
    <xf numFmtId="4" fontId="8" fillId="0" borderId="3" xfId="0" applyNumberFormat="1" applyFont="1" applyBorder="1" applyAlignment="1">
      <alignment horizontal="center" vertical="center" wrapText="1"/>
    </xf>
    <xf numFmtId="4" fontId="8" fillId="0" borderId="3" xfId="0" applyNumberFormat="1" applyFont="1" applyBorder="1" applyAlignment="1">
      <alignment horizontal="left" vertical="center" wrapText="1"/>
    </xf>
    <xf numFmtId="49" fontId="6" fillId="0" borderId="3"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4" fontId="8" fillId="0" borderId="3" xfId="0" applyNumberFormat="1" applyFont="1" applyFill="1" applyBorder="1" applyAlignment="1">
      <alignment horizontal="center" vertical="center" wrapText="1"/>
    </xf>
    <xf numFmtId="4" fontId="8" fillId="0" borderId="3" xfId="0" applyNumberFormat="1" applyFont="1" applyBorder="1" applyAlignment="1">
      <alignment horizontal="center" vertical="center" wrapText="1"/>
    </xf>
    <xf numFmtId="0" fontId="2" fillId="0" borderId="0" xfId="3" applyFont="1" applyFill="1" applyAlignment="1">
      <alignment horizontal="center" vertical="center"/>
    </xf>
    <xf numFmtId="0" fontId="14" fillId="0" borderId="0" xfId="3" applyFont="1" applyAlignment="1">
      <alignment horizontal="left" vertical="center"/>
    </xf>
    <xf numFmtId="0" fontId="2" fillId="0" borderId="0" xfId="3" applyFont="1" applyAlignment="1">
      <alignment horizontal="center" vertical="center"/>
    </xf>
    <xf numFmtId="49" fontId="2" fillId="0" borderId="0" xfId="3" applyNumberFormat="1" applyFont="1" applyAlignment="1">
      <alignment horizontal="center" vertical="center"/>
    </xf>
    <xf numFmtId="4" fontId="2" fillId="0" borderId="0" xfId="3" applyNumberFormat="1" applyFont="1" applyAlignment="1">
      <alignment horizontal="center" vertical="center"/>
    </xf>
    <xf numFmtId="4" fontId="2" fillId="0" borderId="0" xfId="3" applyNumberFormat="1" applyFont="1" applyFill="1" applyAlignment="1">
      <alignment horizontal="center" vertical="center"/>
    </xf>
    <xf numFmtId="0" fontId="3" fillId="0" borderId="0" xfId="3" applyFont="1" applyFill="1" applyAlignment="1">
      <alignment horizontal="left"/>
    </xf>
    <xf numFmtId="4" fontId="15" fillId="0" borderId="0" xfId="3" applyNumberFormat="1" applyFont="1" applyFill="1"/>
    <xf numFmtId="0" fontId="15" fillId="0" borderId="0" xfId="3" applyFont="1" applyFill="1"/>
    <xf numFmtId="49" fontId="2" fillId="4" borderId="0" xfId="0" applyNumberFormat="1" applyFont="1" applyFill="1" applyBorder="1" applyAlignment="1">
      <alignment horizontal="center" vertical="center"/>
    </xf>
    <xf numFmtId="0" fontId="14"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4" borderId="0" xfId="0" applyFont="1" applyFill="1" applyBorder="1" applyAlignment="1">
      <alignment horizontal="center" vertical="center"/>
    </xf>
    <xf numFmtId="0" fontId="2" fillId="0" borderId="0" xfId="0" applyFont="1" applyBorder="1" applyAlignment="1">
      <alignment horizontal="left" vertical="center" wrapText="1"/>
    </xf>
    <xf numFmtId="0" fontId="2" fillId="4" borderId="0" xfId="0" applyNumberFormat="1" applyFont="1" applyFill="1" applyAlignment="1">
      <alignment horizontal="center" vertical="center"/>
    </xf>
    <xf numFmtId="0" fontId="2" fillId="0" borderId="0" xfId="0" applyFont="1" applyAlignment="1">
      <alignment horizontal="left" vertical="center" wrapText="1"/>
    </xf>
    <xf numFmtId="0" fontId="2" fillId="4" borderId="0" xfId="4" applyFont="1" applyFill="1" applyAlignment="1">
      <alignment horizontal="left" vertical="center" wrapText="1"/>
    </xf>
    <xf numFmtId="0" fontId="16" fillId="4" borderId="0" xfId="4" applyFont="1" applyFill="1" applyAlignment="1">
      <alignment horizontal="left" vertical="center" wrapText="1"/>
    </xf>
    <xf numFmtId="4" fontId="2" fillId="4" borderId="0" xfId="4" applyNumberFormat="1" applyFont="1" applyFill="1" applyAlignment="1">
      <alignment horizontal="left" vertical="center"/>
    </xf>
    <xf numFmtId="49" fontId="2" fillId="4" borderId="0" xfId="4" applyNumberFormat="1" applyFont="1" applyFill="1" applyAlignment="1">
      <alignment horizontal="center" vertical="center"/>
    </xf>
    <xf numFmtId="0" fontId="2" fillId="4" borderId="0" xfId="4" applyFont="1" applyFill="1"/>
    <xf numFmtId="1" fontId="2" fillId="0" borderId="0" xfId="0" applyNumberFormat="1" applyFont="1" applyAlignment="1">
      <alignment horizontal="center" vertical="center" wrapText="1"/>
    </xf>
    <xf numFmtId="4" fontId="3" fillId="0" borderId="0" xfId="0" applyNumberFormat="1" applyFont="1" applyAlignment="1">
      <alignment horizontal="left" wrapText="1"/>
    </xf>
    <xf numFmtId="0" fontId="2" fillId="0" borderId="0" xfId="0" applyFont="1" applyBorder="1" applyAlignment="1">
      <alignment vertical="center" wrapText="1"/>
    </xf>
    <xf numFmtId="0" fontId="2" fillId="0" borderId="0" xfId="1" applyNumberFormat="1" applyFont="1" applyFill="1" applyBorder="1" applyAlignment="1" applyProtection="1">
      <alignment horizontal="left" vertical="center" wrapText="1"/>
    </xf>
    <xf numFmtId="0" fontId="2" fillId="4" borderId="0" xfId="4" applyFont="1" applyFill="1" applyAlignment="1">
      <alignment horizontal="left" vertical="center" wrapText="1"/>
    </xf>
    <xf numFmtId="0" fontId="2" fillId="4" borderId="0" xfId="4" applyFont="1" applyFill="1" applyAlignment="1">
      <alignment horizontal="left"/>
    </xf>
    <xf numFmtId="4"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top" wrapText="1"/>
    </xf>
    <xf numFmtId="4" fontId="2" fillId="0" borderId="0" xfId="0" applyNumberFormat="1" applyFont="1" applyBorder="1" applyAlignment="1">
      <alignment horizontal="left" vertical="center" wrapText="1"/>
    </xf>
    <xf numFmtId="0" fontId="2" fillId="0" borderId="0" xfId="0" applyFont="1" applyBorder="1" applyAlignment="1">
      <alignment horizontal="left" vertical="center" wrapText="1"/>
    </xf>
    <xf numFmtId="4" fontId="2" fillId="4" borderId="0" xfId="4" applyNumberFormat="1" applyFont="1" applyFill="1" applyAlignment="1">
      <alignment horizontal="left"/>
    </xf>
    <xf numFmtId="0" fontId="2" fillId="0" borderId="0" xfId="1" applyFont="1" applyFill="1" applyBorder="1" applyAlignment="1" applyProtection="1">
      <alignment horizontal="left" vertical="center" wrapText="1"/>
    </xf>
    <xf numFmtId="4" fontId="12" fillId="5" borderId="3" xfId="0" applyNumberFormat="1" applyFont="1" applyFill="1" applyBorder="1" applyAlignment="1">
      <alignment horizontal="right" vertical="center" wrapText="1"/>
    </xf>
  </cellXfs>
  <cellStyles count="5">
    <cellStyle name="Обычный" xfId="0" builtinId="0"/>
    <cellStyle name="Обычный 12 6" xfId="1"/>
    <cellStyle name="Обычный 2" xfId="3"/>
    <cellStyle name="Обычный_ТК 3 и 6 корпус Расчет стоимости кровля 2 очередь Мурино" xfId="4"/>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497989</xdr:colOff>
      <xdr:row>463</xdr:row>
      <xdr:rowOff>153298</xdr:rowOff>
    </xdr:from>
    <xdr:ext cx="6581171" cy="2097740"/>
    <xdr:pic>
      <xdr:nvPicPr>
        <xdr:cNvPr id="2" name="Рисунок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1122829" y="133267078"/>
          <a:ext cx="6581171" cy="2097740"/>
        </a:xfrm>
        <a:prstGeom prst="rect">
          <a:avLst/>
        </a:prstGeom>
      </xdr:spPr>
    </xdr:pic>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474"/>
  <sheetViews>
    <sheetView tabSelected="1" view="pageBreakPreview" topLeftCell="A354" zoomScale="55" zoomScaleNormal="145" zoomScaleSheetLayoutView="55" workbookViewId="0">
      <selection activeCell="C455" sqref="C455:Q455"/>
    </sheetView>
  </sheetViews>
  <sheetFormatPr defaultColWidth="9.109375" defaultRowHeight="15.6" x14ac:dyDescent="0.3"/>
  <cols>
    <col min="1" max="1" width="9.109375" style="69"/>
    <col min="2" max="2" width="10" style="11" customWidth="1"/>
    <col min="3" max="3" width="27.21875" style="11" customWidth="1"/>
    <col min="4" max="4" width="92.44140625" style="32" customWidth="1"/>
    <col min="5" max="5" width="14.109375" style="6" customWidth="1"/>
    <col min="6" max="6" width="10.109375" style="6" customWidth="1"/>
    <col min="7" max="7" width="7.88671875" style="6" customWidth="1"/>
    <col min="8" max="8" width="11.21875" style="6" customWidth="1"/>
    <col min="9" max="9" width="7.88671875" style="6" customWidth="1"/>
    <col min="10" max="10" width="16.21875" style="6" customWidth="1"/>
    <col min="11" max="16" width="18.5546875" style="2" customWidth="1"/>
    <col min="17" max="17" width="42.6640625" style="1" customWidth="1"/>
    <col min="18" max="49" width="9.109375" style="35"/>
    <col min="50" max="16384" width="9.109375" style="1"/>
  </cols>
  <sheetData>
    <row r="1" spans="1:49" x14ac:dyDescent="0.3">
      <c r="Q1" s="4"/>
    </row>
    <row r="2" spans="1:49" ht="21.75" customHeight="1" x14ac:dyDescent="0.3">
      <c r="A2" s="82" t="s">
        <v>424</v>
      </c>
      <c r="B2" s="82"/>
      <c r="C2" s="82"/>
      <c r="D2" s="82"/>
      <c r="Q2" s="4"/>
    </row>
    <row r="3" spans="1:49" ht="17.399999999999999" x14ac:dyDescent="0.3">
      <c r="A3" s="82" t="s">
        <v>425</v>
      </c>
      <c r="B3" s="82"/>
      <c r="C3" s="82"/>
      <c r="D3" s="82"/>
      <c r="Q3" s="4"/>
    </row>
    <row r="4" spans="1:49" ht="21" customHeight="1" x14ac:dyDescent="0.3">
      <c r="A4" s="82" t="s">
        <v>426</v>
      </c>
      <c r="B4" s="82"/>
      <c r="C4" s="82"/>
      <c r="D4" s="82"/>
      <c r="Q4" s="4"/>
    </row>
    <row r="5" spans="1:49" ht="15.75" customHeight="1" x14ac:dyDescent="0.3">
      <c r="B5" s="81" t="s">
        <v>0</v>
      </c>
      <c r="C5" s="81"/>
      <c r="D5" s="81"/>
      <c r="E5" s="81"/>
      <c r="F5" s="81"/>
      <c r="G5" s="81"/>
      <c r="H5" s="81"/>
      <c r="I5" s="81"/>
      <c r="J5" s="81"/>
      <c r="K5" s="81"/>
      <c r="L5" s="81"/>
      <c r="M5" s="81"/>
      <c r="N5" s="81"/>
      <c r="O5" s="81"/>
      <c r="P5" s="81"/>
      <c r="Q5" s="81"/>
    </row>
    <row r="6" spans="1:49" ht="15.75" customHeight="1" x14ac:dyDescent="0.3">
      <c r="B6" s="117" t="s">
        <v>421</v>
      </c>
      <c r="C6" s="117"/>
      <c r="D6" s="117"/>
      <c r="E6" s="117"/>
      <c r="F6" s="117"/>
      <c r="G6" s="117"/>
      <c r="H6" s="117"/>
      <c r="I6" s="117"/>
      <c r="J6" s="117"/>
      <c r="K6" s="117"/>
      <c r="L6" s="117"/>
      <c r="M6" s="117"/>
      <c r="N6" s="117"/>
      <c r="O6" s="117"/>
      <c r="P6" s="117"/>
      <c r="Q6" s="117"/>
    </row>
    <row r="7" spans="1:49" ht="15.75" customHeight="1" x14ac:dyDescent="0.3">
      <c r="B7" s="118" t="s">
        <v>422</v>
      </c>
      <c r="C7" s="118"/>
      <c r="D7" s="118"/>
      <c r="E7" s="118"/>
      <c r="F7" s="118"/>
      <c r="G7" s="118"/>
      <c r="H7" s="118"/>
      <c r="I7" s="118"/>
      <c r="J7" s="118"/>
      <c r="K7" s="118"/>
      <c r="L7" s="118"/>
      <c r="M7" s="118"/>
      <c r="N7" s="118"/>
      <c r="O7" s="118"/>
      <c r="P7" s="118"/>
      <c r="Q7" s="118"/>
    </row>
    <row r="8" spans="1:49" ht="15.75" customHeight="1" x14ac:dyDescent="0.3">
      <c r="A8" s="81" t="s">
        <v>423</v>
      </c>
      <c r="B8" s="81"/>
      <c r="C8" s="81"/>
      <c r="D8" s="81"/>
      <c r="E8" s="81"/>
      <c r="F8" s="81"/>
      <c r="G8" s="81"/>
      <c r="H8" s="81"/>
      <c r="I8" s="81"/>
      <c r="J8" s="81"/>
      <c r="K8" s="81"/>
      <c r="L8" s="81"/>
      <c r="M8" s="81"/>
      <c r="N8" s="81"/>
      <c r="O8" s="81"/>
      <c r="P8" s="81"/>
      <c r="Q8" s="81"/>
    </row>
    <row r="9" spans="1:49" ht="21" customHeight="1" x14ac:dyDescent="0.3">
      <c r="K9" s="128"/>
      <c r="L9" s="128"/>
      <c r="M9" s="128"/>
      <c r="N9" s="128"/>
      <c r="O9" s="128"/>
      <c r="P9" s="128"/>
      <c r="Q9" s="15"/>
      <c r="R9" s="36"/>
    </row>
    <row r="10" spans="1:49" x14ac:dyDescent="0.3">
      <c r="F10" s="147"/>
      <c r="G10" s="147"/>
      <c r="H10" s="147"/>
      <c r="I10" s="147"/>
      <c r="J10" s="147"/>
      <c r="K10" s="129"/>
      <c r="L10" s="129"/>
      <c r="M10" s="129"/>
      <c r="N10" s="129"/>
      <c r="O10" s="129"/>
      <c r="P10" s="129"/>
      <c r="Q10" s="15"/>
      <c r="R10" s="36"/>
    </row>
    <row r="11" spans="1:49" ht="36.75" customHeight="1" x14ac:dyDescent="0.3">
      <c r="A11" s="150" t="s">
        <v>1</v>
      </c>
      <c r="B11" s="151" t="s">
        <v>285</v>
      </c>
      <c r="C11" s="151" t="s">
        <v>391</v>
      </c>
      <c r="D11" s="152" t="s">
        <v>2</v>
      </c>
      <c r="E11" s="153" t="s">
        <v>10</v>
      </c>
      <c r="F11" s="153" t="s">
        <v>12</v>
      </c>
      <c r="G11" s="153" t="s">
        <v>9</v>
      </c>
      <c r="H11" s="153" t="s">
        <v>14</v>
      </c>
      <c r="I11" s="153" t="s">
        <v>15</v>
      </c>
      <c r="J11" s="153" t="s">
        <v>863</v>
      </c>
      <c r="K11" s="153" t="s">
        <v>3</v>
      </c>
      <c r="L11" s="153"/>
      <c r="M11" s="153"/>
      <c r="N11" s="153" t="s">
        <v>4</v>
      </c>
      <c r="O11" s="153"/>
      <c r="P11" s="153"/>
      <c r="Q11" s="148" t="s">
        <v>5</v>
      </c>
    </row>
    <row r="12" spans="1:49" ht="18.75" customHeight="1" x14ac:dyDescent="0.3">
      <c r="A12" s="150"/>
      <c r="B12" s="151"/>
      <c r="C12" s="151"/>
      <c r="D12" s="152"/>
      <c r="E12" s="153"/>
      <c r="F12" s="153"/>
      <c r="G12" s="153"/>
      <c r="H12" s="153"/>
      <c r="I12" s="153"/>
      <c r="J12" s="153"/>
      <c r="K12" s="148" t="s">
        <v>6</v>
      </c>
      <c r="L12" s="148" t="s">
        <v>7</v>
      </c>
      <c r="M12" s="148" t="s">
        <v>8</v>
      </c>
      <c r="N12" s="148" t="s">
        <v>6</v>
      </c>
      <c r="O12" s="148" t="s">
        <v>7</v>
      </c>
      <c r="P12" s="148" t="s">
        <v>8</v>
      </c>
      <c r="Q12" s="149"/>
    </row>
    <row r="13" spans="1:49" s="3" customFormat="1" ht="23.25" customHeight="1" x14ac:dyDescent="0.3">
      <c r="A13" s="76">
        <v>1</v>
      </c>
      <c r="B13" s="63"/>
      <c r="C13" s="83" t="s">
        <v>61</v>
      </c>
      <c r="D13" s="84"/>
      <c r="E13" s="77"/>
      <c r="F13" s="119"/>
      <c r="G13" s="120"/>
      <c r="H13" s="120"/>
      <c r="I13" s="121"/>
      <c r="J13" s="49"/>
      <c r="K13" s="130"/>
      <c r="L13" s="130"/>
      <c r="M13" s="130"/>
      <c r="N13" s="131">
        <f>N14+N20+N22+N25+N27+N31+N33+N37+N40+N44+N50+N53+N56</f>
        <v>0</v>
      </c>
      <c r="O13" s="131">
        <f t="shared" ref="O13:P13" si="0">O14+O20+O22+O25+O27+O31+O33+O37+O40+O44+O50+O53+O56</f>
        <v>0</v>
      </c>
      <c r="P13" s="131">
        <f t="shared" si="0"/>
        <v>0</v>
      </c>
      <c r="Q13" s="136"/>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row>
    <row r="14" spans="1:49" s="3" customFormat="1" ht="21" customHeight="1" x14ac:dyDescent="0.3">
      <c r="A14" s="70" t="s">
        <v>430</v>
      </c>
      <c r="B14" s="24"/>
      <c r="C14" s="122" t="s">
        <v>392</v>
      </c>
      <c r="D14" s="29" t="s">
        <v>21</v>
      </c>
      <c r="E14" s="55"/>
      <c r="F14" s="58"/>
      <c r="G14" s="58"/>
      <c r="H14" s="58"/>
      <c r="I14" s="58"/>
      <c r="J14" s="58"/>
      <c r="K14" s="56"/>
      <c r="L14" s="55"/>
      <c r="M14" s="55"/>
      <c r="N14" s="55">
        <f>SUM(N15:N19)</f>
        <v>0</v>
      </c>
      <c r="O14" s="55">
        <f t="shared" ref="O14:P14" si="1">SUM(O15:O19)</f>
        <v>0</v>
      </c>
      <c r="P14" s="55">
        <f t="shared" si="1"/>
        <v>0</v>
      </c>
      <c r="Q14" s="1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row>
    <row r="15" spans="1:49" s="3" customFormat="1" ht="31.2" x14ac:dyDescent="0.3">
      <c r="A15" s="71" t="s">
        <v>431</v>
      </c>
      <c r="B15" s="13"/>
      <c r="C15" s="123"/>
      <c r="D15" s="43" t="s">
        <v>22</v>
      </c>
      <c r="E15" s="31" t="s">
        <v>63</v>
      </c>
      <c r="F15" s="87">
        <v>227.772572</v>
      </c>
      <c r="G15" s="88"/>
      <c r="H15" s="88"/>
      <c r="I15" s="89"/>
      <c r="J15" s="31">
        <v>227.772572</v>
      </c>
      <c r="K15" s="34"/>
      <c r="L15" s="31"/>
      <c r="M15" s="31">
        <f>K15+L15</f>
        <v>0</v>
      </c>
      <c r="N15" s="31">
        <f>J15*K15</f>
        <v>0</v>
      </c>
      <c r="O15" s="31">
        <f>J15*L15</f>
        <v>0</v>
      </c>
      <c r="P15" s="31">
        <f>N15+O15</f>
        <v>0</v>
      </c>
      <c r="Q15" s="138"/>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row>
    <row r="16" spans="1:49" s="3" customFormat="1" ht="21" customHeight="1" x14ac:dyDescent="0.3">
      <c r="A16" s="71" t="s">
        <v>432</v>
      </c>
      <c r="B16" s="13"/>
      <c r="C16" s="123"/>
      <c r="D16" s="43" t="s">
        <v>23</v>
      </c>
      <c r="E16" s="31" t="s">
        <v>63</v>
      </c>
      <c r="F16" s="87">
        <v>227.772572</v>
      </c>
      <c r="G16" s="88"/>
      <c r="H16" s="88"/>
      <c r="I16" s="89"/>
      <c r="J16" s="31">
        <v>227.772572</v>
      </c>
      <c r="K16" s="34"/>
      <c r="L16" s="31"/>
      <c r="M16" s="31">
        <f t="shared" ref="M16:M58" si="2">K16+L16</f>
        <v>0</v>
      </c>
      <c r="N16" s="31">
        <f t="shared" ref="N16:N19" si="3">J16*K16</f>
        <v>0</v>
      </c>
      <c r="O16" s="31">
        <f t="shared" ref="O16:O19" si="4">J16*L16</f>
        <v>0</v>
      </c>
      <c r="P16" s="31">
        <f t="shared" ref="P16:P19" si="5">N16+O16</f>
        <v>0</v>
      </c>
      <c r="Q16" s="138"/>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row>
    <row r="17" spans="1:49" s="3" customFormat="1" ht="46.8" x14ac:dyDescent="0.3">
      <c r="A17" s="71" t="s">
        <v>433</v>
      </c>
      <c r="B17" s="13"/>
      <c r="C17" s="123"/>
      <c r="D17" s="43" t="s">
        <v>24</v>
      </c>
      <c r="E17" s="31" t="s">
        <v>63</v>
      </c>
      <c r="F17" s="87">
        <v>227.772572</v>
      </c>
      <c r="G17" s="88"/>
      <c r="H17" s="88"/>
      <c r="I17" s="89"/>
      <c r="J17" s="31">
        <v>227.772572</v>
      </c>
      <c r="K17" s="34"/>
      <c r="L17" s="31"/>
      <c r="M17" s="31">
        <f t="shared" si="2"/>
        <v>0</v>
      </c>
      <c r="N17" s="31">
        <f t="shared" si="3"/>
        <v>0</v>
      </c>
      <c r="O17" s="31">
        <f t="shared" si="4"/>
        <v>0</v>
      </c>
      <c r="P17" s="31">
        <f t="shared" si="5"/>
        <v>0</v>
      </c>
      <c r="Q17" s="138"/>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row>
    <row r="18" spans="1:49" s="3" customFormat="1" x14ac:dyDescent="0.3">
      <c r="A18" s="71" t="s">
        <v>434</v>
      </c>
      <c r="B18" s="13"/>
      <c r="C18" s="123"/>
      <c r="D18" s="7" t="s">
        <v>25</v>
      </c>
      <c r="E18" s="31" t="s">
        <v>63</v>
      </c>
      <c r="F18" s="87">
        <v>227.772572</v>
      </c>
      <c r="G18" s="88"/>
      <c r="H18" s="88"/>
      <c r="I18" s="89"/>
      <c r="J18" s="31">
        <v>227.772572</v>
      </c>
      <c r="K18" s="34"/>
      <c r="L18" s="31"/>
      <c r="M18" s="31">
        <f t="shared" si="2"/>
        <v>0</v>
      </c>
      <c r="N18" s="31">
        <f t="shared" si="3"/>
        <v>0</v>
      </c>
      <c r="O18" s="31">
        <f t="shared" si="4"/>
        <v>0</v>
      </c>
      <c r="P18" s="31">
        <f t="shared" si="5"/>
        <v>0</v>
      </c>
      <c r="Q18" s="138"/>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row>
    <row r="19" spans="1:49" s="3" customFormat="1" ht="31.2" x14ac:dyDescent="0.3">
      <c r="A19" s="71" t="s">
        <v>435</v>
      </c>
      <c r="B19" s="13"/>
      <c r="C19" s="124"/>
      <c r="D19" s="43" t="s">
        <v>26</v>
      </c>
      <c r="E19" s="31" t="s">
        <v>63</v>
      </c>
      <c r="F19" s="87">
        <v>227.772572</v>
      </c>
      <c r="G19" s="88"/>
      <c r="H19" s="88"/>
      <c r="I19" s="89"/>
      <c r="J19" s="31">
        <v>227.772572</v>
      </c>
      <c r="K19" s="34"/>
      <c r="L19" s="31"/>
      <c r="M19" s="31">
        <f t="shared" si="2"/>
        <v>0</v>
      </c>
      <c r="N19" s="31">
        <f t="shared" si="3"/>
        <v>0</v>
      </c>
      <c r="O19" s="31">
        <f t="shared" si="4"/>
        <v>0</v>
      </c>
      <c r="P19" s="31">
        <f t="shared" si="5"/>
        <v>0</v>
      </c>
      <c r="Q19" s="138"/>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row>
    <row r="20" spans="1:49" s="3" customFormat="1" x14ac:dyDescent="0.3">
      <c r="A20" s="70" t="s">
        <v>438</v>
      </c>
      <c r="B20" s="24"/>
      <c r="C20" s="122" t="s">
        <v>393</v>
      </c>
      <c r="D20" s="29" t="s">
        <v>27</v>
      </c>
      <c r="E20" s="55"/>
      <c r="F20" s="90"/>
      <c r="G20" s="91"/>
      <c r="H20" s="91"/>
      <c r="I20" s="92"/>
      <c r="J20" s="55"/>
      <c r="K20" s="56"/>
      <c r="L20" s="55"/>
      <c r="M20" s="55"/>
      <c r="N20" s="55">
        <f>SUM(N21)</f>
        <v>0</v>
      </c>
      <c r="O20" s="55">
        <f t="shared" ref="O20:P20" si="6">SUM(O21)</f>
        <v>0</v>
      </c>
      <c r="P20" s="55">
        <f t="shared" si="6"/>
        <v>0</v>
      </c>
      <c r="Q20" s="1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row>
    <row r="21" spans="1:49" s="3" customFormat="1" ht="26.25" customHeight="1" x14ac:dyDescent="0.3">
      <c r="A21" s="72" t="s">
        <v>439</v>
      </c>
      <c r="B21" s="13"/>
      <c r="C21" s="124"/>
      <c r="D21" s="67" t="s">
        <v>28</v>
      </c>
      <c r="E21" s="31" t="s">
        <v>63</v>
      </c>
      <c r="F21" s="87">
        <v>572.43036400000005</v>
      </c>
      <c r="G21" s="88"/>
      <c r="H21" s="88"/>
      <c r="I21" s="89"/>
      <c r="J21" s="31">
        <v>572.43036400000005</v>
      </c>
      <c r="K21" s="34"/>
      <c r="L21" s="31"/>
      <c r="M21" s="31">
        <f t="shared" si="2"/>
        <v>0</v>
      </c>
      <c r="N21" s="31">
        <f>J21*K21</f>
        <v>0</v>
      </c>
      <c r="O21" s="31">
        <f>J21*L21</f>
        <v>0</v>
      </c>
      <c r="P21" s="31">
        <f>N21+O21</f>
        <v>0</v>
      </c>
      <c r="Q21" s="138"/>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row>
    <row r="22" spans="1:49" s="3" customFormat="1" x14ac:dyDescent="0.3">
      <c r="A22" s="70" t="s">
        <v>440</v>
      </c>
      <c r="B22" s="24"/>
      <c r="C22" s="122" t="s">
        <v>394</v>
      </c>
      <c r="D22" s="29" t="s">
        <v>29</v>
      </c>
      <c r="E22" s="55"/>
      <c r="F22" s="90"/>
      <c r="G22" s="91"/>
      <c r="H22" s="91"/>
      <c r="I22" s="92"/>
      <c r="J22" s="55"/>
      <c r="K22" s="56"/>
      <c r="L22" s="55"/>
      <c r="M22" s="55"/>
      <c r="N22" s="55">
        <f>SUM(N23:N24)</f>
        <v>0</v>
      </c>
      <c r="O22" s="55">
        <f t="shared" ref="O22:P22" si="7">SUM(O23:O24)</f>
        <v>0</v>
      </c>
      <c r="P22" s="55">
        <f t="shared" si="7"/>
        <v>0</v>
      </c>
      <c r="Q22" s="1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row>
    <row r="23" spans="1:49" s="3" customFormat="1" ht="24" customHeight="1" x14ac:dyDescent="0.3">
      <c r="A23" s="71" t="s">
        <v>441</v>
      </c>
      <c r="B23" s="13"/>
      <c r="C23" s="123"/>
      <c r="D23" s="67" t="s">
        <v>30</v>
      </c>
      <c r="E23" s="31" t="s">
        <v>63</v>
      </c>
      <c r="F23" s="87">
        <v>3767.7498289999999</v>
      </c>
      <c r="G23" s="88"/>
      <c r="H23" s="88"/>
      <c r="I23" s="89"/>
      <c r="J23" s="31">
        <v>3767.7498289999999</v>
      </c>
      <c r="K23" s="34"/>
      <c r="L23" s="31"/>
      <c r="M23" s="31">
        <f t="shared" si="2"/>
        <v>0</v>
      </c>
      <c r="N23" s="31">
        <f t="shared" ref="N23:N24" si="8">J23*K23</f>
        <v>0</v>
      </c>
      <c r="O23" s="31">
        <f t="shared" ref="O23:O24" si="9">J23*L23</f>
        <v>0</v>
      </c>
      <c r="P23" s="31">
        <f t="shared" ref="P23:P24" si="10">N23+O23</f>
        <v>0</v>
      </c>
      <c r="Q23" s="138"/>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row>
    <row r="24" spans="1:49" s="3" customFormat="1" ht="18.75" customHeight="1" x14ac:dyDescent="0.3">
      <c r="A24" s="71" t="s">
        <v>442</v>
      </c>
      <c r="B24" s="13"/>
      <c r="C24" s="124"/>
      <c r="D24" s="43" t="s">
        <v>354</v>
      </c>
      <c r="E24" s="31" t="s">
        <v>63</v>
      </c>
      <c r="F24" s="87">
        <v>3767.7498289999999</v>
      </c>
      <c r="G24" s="88"/>
      <c r="H24" s="88"/>
      <c r="I24" s="89"/>
      <c r="J24" s="31">
        <v>3767.7498289999999</v>
      </c>
      <c r="K24" s="34"/>
      <c r="L24" s="31"/>
      <c r="M24" s="31">
        <f t="shared" si="2"/>
        <v>0</v>
      </c>
      <c r="N24" s="31">
        <f t="shared" si="8"/>
        <v>0</v>
      </c>
      <c r="O24" s="31">
        <f t="shared" si="9"/>
        <v>0</v>
      </c>
      <c r="P24" s="31">
        <f t="shared" si="10"/>
        <v>0</v>
      </c>
      <c r="Q24" s="138"/>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row>
    <row r="25" spans="1:49" s="3" customFormat="1" x14ac:dyDescent="0.3">
      <c r="A25" s="70" t="s">
        <v>443</v>
      </c>
      <c r="B25" s="24"/>
      <c r="C25" s="122" t="s">
        <v>395</v>
      </c>
      <c r="D25" s="29" t="s">
        <v>31</v>
      </c>
      <c r="E25" s="55"/>
      <c r="F25" s="90"/>
      <c r="G25" s="91"/>
      <c r="H25" s="91"/>
      <c r="I25" s="92"/>
      <c r="J25" s="55"/>
      <c r="K25" s="56"/>
      <c r="L25" s="55"/>
      <c r="M25" s="55"/>
      <c r="N25" s="55">
        <f>SUM(N26)</f>
        <v>0</v>
      </c>
      <c r="O25" s="55">
        <f t="shared" ref="O25:P25" si="11">SUM(O26)</f>
        <v>0</v>
      </c>
      <c r="P25" s="55">
        <f t="shared" si="11"/>
        <v>0</v>
      </c>
      <c r="Q25" s="1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row>
    <row r="26" spans="1:49" s="3" customFormat="1" ht="21.75" customHeight="1" x14ac:dyDescent="0.3">
      <c r="A26" s="72" t="s">
        <v>444</v>
      </c>
      <c r="B26" s="13"/>
      <c r="C26" s="124"/>
      <c r="D26" s="44" t="s">
        <v>32</v>
      </c>
      <c r="E26" s="31" t="s">
        <v>63</v>
      </c>
      <c r="F26" s="87">
        <v>92.409599</v>
      </c>
      <c r="G26" s="88"/>
      <c r="H26" s="88"/>
      <c r="I26" s="89"/>
      <c r="J26" s="31">
        <v>92.409599</v>
      </c>
      <c r="K26" s="34"/>
      <c r="L26" s="31"/>
      <c r="M26" s="31">
        <f t="shared" si="2"/>
        <v>0</v>
      </c>
      <c r="N26" s="31">
        <f>J26*K26</f>
        <v>0</v>
      </c>
      <c r="O26" s="31">
        <f>J26*L26</f>
        <v>0</v>
      </c>
      <c r="P26" s="31">
        <f>N26+O26</f>
        <v>0</v>
      </c>
      <c r="Q26" s="138"/>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row>
    <row r="27" spans="1:49" s="3" customFormat="1" x14ac:dyDescent="0.3">
      <c r="A27" s="70" t="s">
        <v>445</v>
      </c>
      <c r="B27" s="24"/>
      <c r="C27" s="122" t="s">
        <v>396</v>
      </c>
      <c r="D27" s="29" t="s">
        <v>33</v>
      </c>
      <c r="E27" s="55"/>
      <c r="F27" s="90"/>
      <c r="G27" s="91"/>
      <c r="H27" s="91"/>
      <c r="I27" s="92"/>
      <c r="J27" s="55"/>
      <c r="K27" s="56"/>
      <c r="L27" s="55"/>
      <c r="M27" s="55"/>
      <c r="N27" s="55">
        <f>SUM(N28:N30)</f>
        <v>0</v>
      </c>
      <c r="O27" s="55">
        <f t="shared" ref="O27:P27" si="12">SUM(O28:O30)</f>
        <v>0</v>
      </c>
      <c r="P27" s="55">
        <f t="shared" si="12"/>
        <v>0</v>
      </c>
      <c r="Q27" s="1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row>
    <row r="28" spans="1:49" s="3" customFormat="1" ht="46.8" x14ac:dyDescent="0.3">
      <c r="A28" s="71" t="s">
        <v>446</v>
      </c>
      <c r="B28" s="13"/>
      <c r="C28" s="123"/>
      <c r="D28" s="7" t="s">
        <v>34</v>
      </c>
      <c r="E28" s="31" t="s">
        <v>63</v>
      </c>
      <c r="F28" s="87">
        <v>38.264406000000001</v>
      </c>
      <c r="G28" s="88"/>
      <c r="H28" s="88"/>
      <c r="I28" s="89"/>
      <c r="J28" s="31">
        <v>38.264406000000001</v>
      </c>
      <c r="K28" s="34"/>
      <c r="L28" s="31"/>
      <c r="M28" s="31">
        <f t="shared" si="2"/>
        <v>0</v>
      </c>
      <c r="N28" s="31">
        <f t="shared" ref="N28:N30" si="13">J28*K28</f>
        <v>0</v>
      </c>
      <c r="O28" s="31">
        <f t="shared" ref="O28:O30" si="14">J28*L28</f>
        <v>0</v>
      </c>
      <c r="P28" s="31">
        <f t="shared" ref="P28:P30" si="15">N28+O28</f>
        <v>0</v>
      </c>
      <c r="Q28" s="138"/>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row>
    <row r="29" spans="1:49" s="3" customFormat="1" ht="20.25" customHeight="1" x14ac:dyDescent="0.3">
      <c r="A29" s="71" t="s">
        <v>447</v>
      </c>
      <c r="B29" s="13"/>
      <c r="C29" s="123"/>
      <c r="D29" s="7" t="s">
        <v>17</v>
      </c>
      <c r="E29" s="31" t="s">
        <v>63</v>
      </c>
      <c r="F29" s="87">
        <v>38.264406000000001</v>
      </c>
      <c r="G29" s="88"/>
      <c r="H29" s="88"/>
      <c r="I29" s="89"/>
      <c r="J29" s="31">
        <v>38.264406000000001</v>
      </c>
      <c r="K29" s="34"/>
      <c r="L29" s="31"/>
      <c r="M29" s="31">
        <f t="shared" si="2"/>
        <v>0</v>
      </c>
      <c r="N29" s="31">
        <f t="shared" si="13"/>
        <v>0</v>
      </c>
      <c r="O29" s="31">
        <f t="shared" si="14"/>
        <v>0</v>
      </c>
      <c r="P29" s="31">
        <f t="shared" si="15"/>
        <v>0</v>
      </c>
      <c r="Q29" s="138"/>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row>
    <row r="30" spans="1:49" s="3" customFormat="1" ht="31.2" x14ac:dyDescent="0.3">
      <c r="A30" s="71" t="s">
        <v>448</v>
      </c>
      <c r="B30" s="13"/>
      <c r="C30" s="124"/>
      <c r="D30" s="7" t="s">
        <v>35</v>
      </c>
      <c r="E30" s="31" t="s">
        <v>63</v>
      </c>
      <c r="F30" s="87">
        <v>38.264406000000001</v>
      </c>
      <c r="G30" s="88"/>
      <c r="H30" s="88"/>
      <c r="I30" s="89"/>
      <c r="J30" s="31">
        <v>38.264406000000001</v>
      </c>
      <c r="K30" s="34"/>
      <c r="L30" s="31"/>
      <c r="M30" s="31">
        <f t="shared" si="2"/>
        <v>0</v>
      </c>
      <c r="N30" s="31">
        <f t="shared" si="13"/>
        <v>0</v>
      </c>
      <c r="O30" s="31">
        <f t="shared" si="14"/>
        <v>0</v>
      </c>
      <c r="P30" s="31">
        <f t="shared" si="15"/>
        <v>0</v>
      </c>
      <c r="Q30" s="138"/>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row>
    <row r="31" spans="1:49" s="3" customFormat="1" ht="21.75" customHeight="1" x14ac:dyDescent="0.3">
      <c r="A31" s="70" t="s">
        <v>449</v>
      </c>
      <c r="B31" s="24"/>
      <c r="C31" s="122" t="s">
        <v>397</v>
      </c>
      <c r="D31" s="29" t="s">
        <v>36</v>
      </c>
      <c r="E31" s="55"/>
      <c r="F31" s="90"/>
      <c r="G31" s="91"/>
      <c r="H31" s="91"/>
      <c r="I31" s="92"/>
      <c r="J31" s="55"/>
      <c r="K31" s="56"/>
      <c r="L31" s="55"/>
      <c r="M31" s="55"/>
      <c r="N31" s="55">
        <f>SUM(N32)</f>
        <v>0</v>
      </c>
      <c r="O31" s="55">
        <f t="shared" ref="O31:P31" si="16">SUM(O32)</f>
        <v>0</v>
      </c>
      <c r="P31" s="55">
        <f t="shared" si="16"/>
        <v>0</v>
      </c>
      <c r="Q31" s="1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row>
    <row r="32" spans="1:49" s="3" customFormat="1" ht="108.6" customHeight="1" x14ac:dyDescent="0.3">
      <c r="A32" s="72" t="s">
        <v>450</v>
      </c>
      <c r="B32" s="13"/>
      <c r="C32" s="124"/>
      <c r="D32" s="7" t="s">
        <v>37</v>
      </c>
      <c r="E32" s="31" t="s">
        <v>63</v>
      </c>
      <c r="F32" s="87">
        <v>205.991311</v>
      </c>
      <c r="G32" s="88"/>
      <c r="H32" s="88"/>
      <c r="I32" s="89"/>
      <c r="J32" s="31">
        <v>205.991311</v>
      </c>
      <c r="K32" s="34"/>
      <c r="L32" s="31"/>
      <c r="M32" s="31">
        <f t="shared" si="2"/>
        <v>0</v>
      </c>
      <c r="N32" s="31">
        <f>J32*K32</f>
        <v>0</v>
      </c>
      <c r="O32" s="31">
        <f>J32*L32</f>
        <v>0</v>
      </c>
      <c r="P32" s="31">
        <f>N32+O32</f>
        <v>0</v>
      </c>
      <c r="Q32" s="138"/>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row>
    <row r="33" spans="1:49" s="3" customFormat="1" x14ac:dyDescent="0.3">
      <c r="A33" s="70" t="s">
        <v>451</v>
      </c>
      <c r="B33" s="24"/>
      <c r="C33" s="122" t="s">
        <v>411</v>
      </c>
      <c r="D33" s="29" t="s">
        <v>38</v>
      </c>
      <c r="E33" s="55"/>
      <c r="F33" s="90"/>
      <c r="G33" s="91"/>
      <c r="H33" s="91"/>
      <c r="I33" s="92"/>
      <c r="J33" s="55"/>
      <c r="K33" s="56"/>
      <c r="L33" s="55"/>
      <c r="M33" s="55"/>
      <c r="N33" s="55">
        <f>SUM(N34:N36)</f>
        <v>0</v>
      </c>
      <c r="O33" s="55">
        <f t="shared" ref="O33:P33" si="17">SUM(O34:O36)</f>
        <v>0</v>
      </c>
      <c r="P33" s="55">
        <f t="shared" si="17"/>
        <v>0</v>
      </c>
      <c r="Q33" s="1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row>
    <row r="34" spans="1:49" s="3" customFormat="1" ht="21" customHeight="1" x14ac:dyDescent="0.3">
      <c r="A34" s="71" t="s">
        <v>452</v>
      </c>
      <c r="B34" s="13"/>
      <c r="C34" s="123"/>
      <c r="D34" s="7" t="s">
        <v>39</v>
      </c>
      <c r="E34" s="109" t="s">
        <v>63</v>
      </c>
      <c r="F34" s="111">
        <v>33.387791</v>
      </c>
      <c r="G34" s="112"/>
      <c r="H34" s="112"/>
      <c r="I34" s="113"/>
      <c r="J34" s="109">
        <v>33.387791</v>
      </c>
      <c r="K34" s="34"/>
      <c r="L34" s="31"/>
      <c r="M34" s="31">
        <f t="shared" si="2"/>
        <v>0</v>
      </c>
      <c r="N34" s="31">
        <f t="shared" ref="N34:N36" si="18">J34*K34</f>
        <v>0</v>
      </c>
      <c r="O34" s="31">
        <f t="shared" ref="O34:O36" si="19">J34*L34</f>
        <v>0</v>
      </c>
      <c r="P34" s="31">
        <f t="shared" ref="P34:P36" si="20">N34+O34</f>
        <v>0</v>
      </c>
      <c r="Q34" s="138"/>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row>
    <row r="35" spans="1:49" s="3" customFormat="1" ht="21" customHeight="1" x14ac:dyDescent="0.3">
      <c r="A35" s="71" t="s">
        <v>453</v>
      </c>
      <c r="B35" s="13"/>
      <c r="C35" s="123"/>
      <c r="D35" s="7" t="s">
        <v>40</v>
      </c>
      <c r="E35" s="110"/>
      <c r="F35" s="114"/>
      <c r="G35" s="115"/>
      <c r="H35" s="115"/>
      <c r="I35" s="116"/>
      <c r="J35" s="110"/>
      <c r="K35" s="34"/>
      <c r="L35" s="31"/>
      <c r="M35" s="31">
        <f t="shared" si="2"/>
        <v>0</v>
      </c>
      <c r="N35" s="31">
        <f t="shared" si="18"/>
        <v>0</v>
      </c>
      <c r="O35" s="31">
        <f t="shared" si="19"/>
        <v>0</v>
      </c>
      <c r="P35" s="31">
        <f t="shared" si="20"/>
        <v>0</v>
      </c>
      <c r="Q35" s="138"/>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row>
    <row r="36" spans="1:49" s="3" customFormat="1" ht="21" customHeight="1" x14ac:dyDescent="0.3">
      <c r="A36" s="71" t="s">
        <v>454</v>
      </c>
      <c r="B36" s="13"/>
      <c r="C36" s="124"/>
      <c r="D36" s="7" t="s">
        <v>41</v>
      </c>
      <c r="E36" s="31" t="s">
        <v>63</v>
      </c>
      <c r="F36" s="87">
        <v>16.817767</v>
      </c>
      <c r="G36" s="88"/>
      <c r="H36" s="88"/>
      <c r="I36" s="89"/>
      <c r="J36" s="31">
        <v>16.817767</v>
      </c>
      <c r="K36" s="34"/>
      <c r="L36" s="31"/>
      <c r="M36" s="31">
        <f t="shared" si="2"/>
        <v>0</v>
      </c>
      <c r="N36" s="31">
        <f t="shared" si="18"/>
        <v>0</v>
      </c>
      <c r="O36" s="31">
        <f t="shared" si="19"/>
        <v>0</v>
      </c>
      <c r="P36" s="31">
        <f t="shared" si="20"/>
        <v>0</v>
      </c>
      <c r="Q36" s="138"/>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row>
    <row r="37" spans="1:49" s="3" customFormat="1" x14ac:dyDescent="0.3">
      <c r="A37" s="70" t="s">
        <v>455</v>
      </c>
      <c r="B37" s="24"/>
      <c r="C37" s="122" t="s">
        <v>398</v>
      </c>
      <c r="D37" s="29" t="s">
        <v>44</v>
      </c>
      <c r="E37" s="55"/>
      <c r="F37" s="90"/>
      <c r="G37" s="91"/>
      <c r="H37" s="91"/>
      <c r="I37" s="92"/>
      <c r="J37" s="55"/>
      <c r="K37" s="56"/>
      <c r="L37" s="55"/>
      <c r="M37" s="55"/>
      <c r="N37" s="55">
        <f>SUM(N38:N39)</f>
        <v>0</v>
      </c>
      <c r="O37" s="55">
        <f t="shared" ref="O37:P37" si="21">SUM(O38:O39)</f>
        <v>0</v>
      </c>
      <c r="P37" s="55">
        <f t="shared" si="21"/>
        <v>0</v>
      </c>
      <c r="Q37" s="1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row>
    <row r="38" spans="1:49" s="3" customFormat="1" ht="18.75" customHeight="1" x14ac:dyDescent="0.3">
      <c r="A38" s="71" t="s">
        <v>456</v>
      </c>
      <c r="B38" s="13"/>
      <c r="C38" s="123"/>
      <c r="D38" s="7" t="s">
        <v>45</v>
      </c>
      <c r="E38" s="31" t="s">
        <v>63</v>
      </c>
      <c r="F38" s="87">
        <v>7.2089100000000004</v>
      </c>
      <c r="G38" s="88"/>
      <c r="H38" s="88"/>
      <c r="I38" s="89"/>
      <c r="J38" s="31">
        <v>7.2089100000000004</v>
      </c>
      <c r="K38" s="34"/>
      <c r="L38" s="31"/>
      <c r="M38" s="31">
        <f t="shared" si="2"/>
        <v>0</v>
      </c>
      <c r="N38" s="31">
        <f t="shared" ref="N38:N39" si="22">J38*K38</f>
        <v>0</v>
      </c>
      <c r="O38" s="31">
        <f t="shared" ref="O38:O39" si="23">J38*L38</f>
        <v>0</v>
      </c>
      <c r="P38" s="31">
        <f t="shared" ref="P38:P39" si="24">N38+O38</f>
        <v>0</v>
      </c>
      <c r="Q38" s="138"/>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row>
    <row r="39" spans="1:49" s="3" customFormat="1" ht="20.25" customHeight="1" x14ac:dyDescent="0.3">
      <c r="A39" s="71" t="s">
        <v>457</v>
      </c>
      <c r="B39" s="13"/>
      <c r="C39" s="124"/>
      <c r="D39" s="7" t="s">
        <v>46</v>
      </c>
      <c r="E39" s="31" t="s">
        <v>63</v>
      </c>
      <c r="F39" s="87">
        <v>7.2089100000000004</v>
      </c>
      <c r="G39" s="88"/>
      <c r="H39" s="88"/>
      <c r="I39" s="89"/>
      <c r="J39" s="31">
        <v>7.2089100000000004</v>
      </c>
      <c r="K39" s="34"/>
      <c r="L39" s="31"/>
      <c r="M39" s="31">
        <f t="shared" si="2"/>
        <v>0</v>
      </c>
      <c r="N39" s="31">
        <f t="shared" si="22"/>
        <v>0</v>
      </c>
      <c r="O39" s="31">
        <f t="shared" si="23"/>
        <v>0</v>
      </c>
      <c r="P39" s="31">
        <f t="shared" si="24"/>
        <v>0</v>
      </c>
      <c r="Q39" s="138"/>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row>
    <row r="40" spans="1:49" s="3" customFormat="1" ht="15.75" customHeight="1" x14ac:dyDescent="0.3">
      <c r="A40" s="70" t="s">
        <v>458</v>
      </c>
      <c r="B40" s="24"/>
      <c r="C40" s="122" t="s">
        <v>399</v>
      </c>
      <c r="D40" s="29" t="s">
        <v>47</v>
      </c>
      <c r="E40" s="55"/>
      <c r="F40" s="90"/>
      <c r="G40" s="91"/>
      <c r="H40" s="91"/>
      <c r="I40" s="92"/>
      <c r="J40" s="55"/>
      <c r="K40" s="56"/>
      <c r="L40" s="55"/>
      <c r="M40" s="55"/>
      <c r="N40" s="55">
        <f>SUM(N41:N43)</f>
        <v>0</v>
      </c>
      <c r="O40" s="55">
        <f t="shared" ref="O40:P40" si="25">SUM(O41:O43)</f>
        <v>0</v>
      </c>
      <c r="P40" s="55">
        <f t="shared" si="25"/>
        <v>0</v>
      </c>
      <c r="Q40" s="1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row>
    <row r="41" spans="1:49" s="3" customFormat="1" ht="31.2" x14ac:dyDescent="0.3">
      <c r="A41" s="71" t="s">
        <v>459</v>
      </c>
      <c r="B41" s="13"/>
      <c r="C41" s="123"/>
      <c r="D41" s="7" t="s">
        <v>48</v>
      </c>
      <c r="E41" s="31" t="s">
        <v>63</v>
      </c>
      <c r="F41" s="87">
        <v>10.110900000000001</v>
      </c>
      <c r="G41" s="88"/>
      <c r="H41" s="88"/>
      <c r="I41" s="89"/>
      <c r="J41" s="31">
        <v>10.110900000000001</v>
      </c>
      <c r="K41" s="34"/>
      <c r="L41" s="31"/>
      <c r="M41" s="31">
        <f t="shared" si="2"/>
        <v>0</v>
      </c>
      <c r="N41" s="31">
        <f t="shared" ref="N41:N43" si="26">J41*K41</f>
        <v>0</v>
      </c>
      <c r="O41" s="31">
        <f t="shared" ref="O41:O43" si="27">J41*L41</f>
        <v>0</v>
      </c>
      <c r="P41" s="31">
        <f t="shared" ref="P41:P43" si="28">N41+O41</f>
        <v>0</v>
      </c>
      <c r="Q41" s="138"/>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row>
    <row r="42" spans="1:49" s="3" customFormat="1" x14ac:dyDescent="0.3">
      <c r="A42" s="71" t="s">
        <v>460</v>
      </c>
      <c r="B42" s="13"/>
      <c r="C42" s="123"/>
      <c r="D42" s="7" t="s">
        <v>23</v>
      </c>
      <c r="E42" s="31" t="s">
        <v>63</v>
      </c>
      <c r="F42" s="87">
        <v>10.110900000000001</v>
      </c>
      <c r="G42" s="88"/>
      <c r="H42" s="88"/>
      <c r="I42" s="89"/>
      <c r="J42" s="31">
        <v>10.110900000000001</v>
      </c>
      <c r="K42" s="34"/>
      <c r="L42" s="31"/>
      <c r="M42" s="31">
        <f t="shared" si="2"/>
        <v>0</v>
      </c>
      <c r="N42" s="31">
        <f t="shared" si="26"/>
        <v>0</v>
      </c>
      <c r="O42" s="31">
        <f t="shared" si="27"/>
        <v>0</v>
      </c>
      <c r="P42" s="31">
        <f t="shared" si="28"/>
        <v>0</v>
      </c>
      <c r="Q42" s="138"/>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row>
    <row r="43" spans="1:49" s="3" customFormat="1" x14ac:dyDescent="0.3">
      <c r="A43" s="71" t="s">
        <v>461</v>
      </c>
      <c r="B43" s="13"/>
      <c r="C43" s="124"/>
      <c r="D43" s="7" t="s">
        <v>49</v>
      </c>
      <c r="E43" s="31" t="s">
        <v>63</v>
      </c>
      <c r="F43" s="87">
        <v>10.110900000000001</v>
      </c>
      <c r="G43" s="88"/>
      <c r="H43" s="88"/>
      <c r="I43" s="89"/>
      <c r="J43" s="31">
        <v>10.110900000000001</v>
      </c>
      <c r="K43" s="34"/>
      <c r="L43" s="31"/>
      <c r="M43" s="31">
        <f t="shared" si="2"/>
        <v>0</v>
      </c>
      <c r="N43" s="31">
        <f t="shared" si="26"/>
        <v>0</v>
      </c>
      <c r="O43" s="31">
        <f t="shared" si="27"/>
        <v>0</v>
      </c>
      <c r="P43" s="31">
        <f t="shared" si="28"/>
        <v>0</v>
      </c>
      <c r="Q43" s="138"/>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row>
    <row r="44" spans="1:49" s="14" customFormat="1" x14ac:dyDescent="0.3">
      <c r="A44" s="27" t="s">
        <v>462</v>
      </c>
      <c r="B44" s="31"/>
      <c r="C44" s="109" t="s">
        <v>400</v>
      </c>
      <c r="D44" s="29" t="s">
        <v>50</v>
      </c>
      <c r="E44" s="55"/>
      <c r="F44" s="90"/>
      <c r="G44" s="91"/>
      <c r="H44" s="91"/>
      <c r="I44" s="92"/>
      <c r="J44" s="55"/>
      <c r="K44" s="40"/>
      <c r="L44" s="55"/>
      <c r="M44" s="55"/>
      <c r="N44" s="55">
        <f>SUM(N45:N49)</f>
        <v>0</v>
      </c>
      <c r="O44" s="55">
        <f t="shared" ref="O44:P44" si="29">SUM(O45:O49)</f>
        <v>0</v>
      </c>
      <c r="P44" s="55">
        <f t="shared" si="29"/>
        <v>0</v>
      </c>
      <c r="Q44" s="139"/>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row>
    <row r="45" spans="1:49" s="14" customFormat="1" x14ac:dyDescent="0.3">
      <c r="A45" s="13" t="s">
        <v>463</v>
      </c>
      <c r="B45" s="13"/>
      <c r="C45" s="125"/>
      <c r="D45" s="7" t="s">
        <v>121</v>
      </c>
      <c r="E45" s="31" t="s">
        <v>63</v>
      </c>
      <c r="F45" s="87">
        <v>61.844608000000001</v>
      </c>
      <c r="G45" s="88"/>
      <c r="H45" s="88"/>
      <c r="I45" s="89"/>
      <c r="J45" s="31">
        <v>61.844608000000001</v>
      </c>
      <c r="K45" s="34"/>
      <c r="L45" s="31"/>
      <c r="M45" s="31">
        <f t="shared" si="2"/>
        <v>0</v>
      </c>
      <c r="N45" s="31">
        <f t="shared" ref="N45:N49" si="30">J45*K45</f>
        <v>0</v>
      </c>
      <c r="O45" s="31">
        <f t="shared" ref="O45:O49" si="31">J45*L45</f>
        <v>0</v>
      </c>
      <c r="P45" s="31">
        <f t="shared" ref="P45:P49" si="32">N45+O45</f>
        <v>0</v>
      </c>
      <c r="Q45" s="140"/>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row>
    <row r="46" spans="1:49" s="14" customFormat="1" x14ac:dyDescent="0.3">
      <c r="A46" s="13" t="s">
        <v>464</v>
      </c>
      <c r="B46" s="13"/>
      <c r="C46" s="125"/>
      <c r="D46" s="7" t="s">
        <v>51</v>
      </c>
      <c r="E46" s="31" t="s">
        <v>63</v>
      </c>
      <c r="F46" s="87">
        <v>61.844608000000001</v>
      </c>
      <c r="G46" s="88"/>
      <c r="H46" s="88"/>
      <c r="I46" s="89"/>
      <c r="J46" s="31">
        <v>61.844608000000001</v>
      </c>
      <c r="K46" s="34"/>
      <c r="L46" s="31"/>
      <c r="M46" s="31">
        <f t="shared" si="2"/>
        <v>0</v>
      </c>
      <c r="N46" s="31">
        <f t="shared" si="30"/>
        <v>0</v>
      </c>
      <c r="O46" s="31">
        <f t="shared" si="31"/>
        <v>0</v>
      </c>
      <c r="P46" s="31">
        <f t="shared" si="32"/>
        <v>0</v>
      </c>
      <c r="Q46" s="140"/>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row>
    <row r="47" spans="1:49" s="14" customFormat="1" x14ac:dyDescent="0.3">
      <c r="A47" s="13" t="s">
        <v>465</v>
      </c>
      <c r="B47" s="13"/>
      <c r="C47" s="125"/>
      <c r="D47" s="7" t="s">
        <v>52</v>
      </c>
      <c r="E47" s="31" t="s">
        <v>63</v>
      </c>
      <c r="F47" s="87">
        <v>61.844608000000001</v>
      </c>
      <c r="G47" s="88"/>
      <c r="H47" s="88"/>
      <c r="I47" s="89"/>
      <c r="J47" s="31">
        <v>61.844608000000001</v>
      </c>
      <c r="K47" s="34"/>
      <c r="L47" s="31"/>
      <c r="M47" s="31">
        <f t="shared" si="2"/>
        <v>0</v>
      </c>
      <c r="N47" s="31">
        <f t="shared" si="30"/>
        <v>0</v>
      </c>
      <c r="O47" s="31">
        <f t="shared" si="31"/>
        <v>0</v>
      </c>
      <c r="P47" s="31">
        <f t="shared" si="32"/>
        <v>0</v>
      </c>
      <c r="Q47" s="140"/>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row>
    <row r="48" spans="1:49" s="14" customFormat="1" ht="31.2" x14ac:dyDescent="0.3">
      <c r="A48" s="13" t="s">
        <v>466</v>
      </c>
      <c r="B48" s="13"/>
      <c r="C48" s="125"/>
      <c r="D48" s="7" t="s">
        <v>53</v>
      </c>
      <c r="E48" s="31" t="s">
        <v>63</v>
      </c>
      <c r="F48" s="87">
        <v>61.844608000000001</v>
      </c>
      <c r="G48" s="88"/>
      <c r="H48" s="88"/>
      <c r="I48" s="89"/>
      <c r="J48" s="31">
        <v>61.844608000000001</v>
      </c>
      <c r="K48" s="34"/>
      <c r="L48" s="31"/>
      <c r="M48" s="31">
        <f t="shared" si="2"/>
        <v>0</v>
      </c>
      <c r="N48" s="31">
        <f t="shared" si="30"/>
        <v>0</v>
      </c>
      <c r="O48" s="31">
        <f t="shared" si="31"/>
        <v>0</v>
      </c>
      <c r="P48" s="31">
        <f t="shared" si="32"/>
        <v>0</v>
      </c>
      <c r="Q48" s="140"/>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row>
    <row r="49" spans="1:49" s="14" customFormat="1" x14ac:dyDescent="0.3">
      <c r="A49" s="13" t="s">
        <v>467</v>
      </c>
      <c r="B49" s="13"/>
      <c r="C49" s="110"/>
      <c r="D49" s="7" t="s">
        <v>54</v>
      </c>
      <c r="E49" s="31" t="s">
        <v>63</v>
      </c>
      <c r="F49" s="87">
        <v>61.844608000000001</v>
      </c>
      <c r="G49" s="88"/>
      <c r="H49" s="88"/>
      <c r="I49" s="89"/>
      <c r="J49" s="31">
        <v>61.844608000000001</v>
      </c>
      <c r="K49" s="34"/>
      <c r="L49" s="31"/>
      <c r="M49" s="31">
        <f t="shared" si="2"/>
        <v>0</v>
      </c>
      <c r="N49" s="31">
        <f t="shared" si="30"/>
        <v>0</v>
      </c>
      <c r="O49" s="31">
        <f t="shared" si="31"/>
        <v>0</v>
      </c>
      <c r="P49" s="31">
        <f t="shared" si="32"/>
        <v>0</v>
      </c>
      <c r="Q49" s="140"/>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row>
    <row r="50" spans="1:49" s="14" customFormat="1" x14ac:dyDescent="0.3">
      <c r="A50" s="27" t="s">
        <v>468</v>
      </c>
      <c r="B50" s="31"/>
      <c r="C50" s="101" t="s">
        <v>411</v>
      </c>
      <c r="D50" s="29" t="s">
        <v>55</v>
      </c>
      <c r="E50" s="55"/>
      <c r="F50" s="90"/>
      <c r="G50" s="91"/>
      <c r="H50" s="91"/>
      <c r="I50" s="92"/>
      <c r="J50" s="55"/>
      <c r="K50" s="40"/>
      <c r="L50" s="55"/>
      <c r="M50" s="55"/>
      <c r="N50" s="55">
        <f>SUM(N51:N52)</f>
        <v>0</v>
      </c>
      <c r="O50" s="55">
        <f t="shared" ref="O50:P50" si="33">SUM(O51:O52)</f>
        <v>0</v>
      </c>
      <c r="P50" s="55">
        <f t="shared" si="33"/>
        <v>0</v>
      </c>
      <c r="Q50" s="139"/>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row>
    <row r="51" spans="1:49" s="14" customFormat="1" ht="31.2" x14ac:dyDescent="0.3">
      <c r="A51" s="13" t="s">
        <v>469</v>
      </c>
      <c r="B51" s="13"/>
      <c r="C51" s="102"/>
      <c r="D51" s="7" t="s">
        <v>56</v>
      </c>
      <c r="E51" s="31" t="s">
        <v>63</v>
      </c>
      <c r="F51" s="87">
        <v>9.1878919999999997</v>
      </c>
      <c r="G51" s="88"/>
      <c r="H51" s="88"/>
      <c r="I51" s="89"/>
      <c r="J51" s="31">
        <v>9.1878919999999997</v>
      </c>
      <c r="K51" s="34"/>
      <c r="L51" s="31"/>
      <c r="M51" s="31">
        <f t="shared" si="2"/>
        <v>0</v>
      </c>
      <c r="N51" s="31">
        <f t="shared" ref="N51:N52" si="34">J51*K51</f>
        <v>0</v>
      </c>
      <c r="O51" s="31">
        <f t="shared" ref="O51:O52" si="35">J51*L51</f>
        <v>0</v>
      </c>
      <c r="P51" s="31">
        <f t="shared" ref="P51:P52" si="36">N51+O51</f>
        <v>0</v>
      </c>
      <c r="Q51" s="140"/>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row>
    <row r="52" spans="1:49" s="14" customFormat="1" x14ac:dyDescent="0.3">
      <c r="A52" s="13" t="s">
        <v>470</v>
      </c>
      <c r="B52" s="13"/>
      <c r="C52" s="103"/>
      <c r="D52" s="7" t="s">
        <v>57</v>
      </c>
      <c r="E52" s="31" t="s">
        <v>63</v>
      </c>
      <c r="F52" s="87">
        <v>9.1878919999999997</v>
      </c>
      <c r="G52" s="88"/>
      <c r="H52" s="88"/>
      <c r="I52" s="89"/>
      <c r="J52" s="31">
        <v>9.1878919999999997</v>
      </c>
      <c r="K52" s="34"/>
      <c r="L52" s="31"/>
      <c r="M52" s="31">
        <f t="shared" si="2"/>
        <v>0</v>
      </c>
      <c r="N52" s="31">
        <f t="shared" si="34"/>
        <v>0</v>
      </c>
      <c r="O52" s="31">
        <f t="shared" si="35"/>
        <v>0</v>
      </c>
      <c r="P52" s="31">
        <f t="shared" si="36"/>
        <v>0</v>
      </c>
      <c r="Q52" s="140"/>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row>
    <row r="53" spans="1:49" s="14" customFormat="1" x14ac:dyDescent="0.3">
      <c r="A53" s="27" t="s">
        <v>471</v>
      </c>
      <c r="B53" s="31"/>
      <c r="C53" s="101" t="s">
        <v>411</v>
      </c>
      <c r="D53" s="29" t="s">
        <v>58</v>
      </c>
      <c r="E53" s="55"/>
      <c r="F53" s="90"/>
      <c r="G53" s="91"/>
      <c r="H53" s="91"/>
      <c r="I53" s="92"/>
      <c r="J53" s="55"/>
      <c r="K53" s="40"/>
      <c r="L53" s="55"/>
      <c r="M53" s="55"/>
      <c r="N53" s="55">
        <f>SUM(N54:N55)</f>
        <v>0</v>
      </c>
      <c r="O53" s="55">
        <f t="shared" ref="O53:P53" si="37">SUM(O54:O55)</f>
        <v>0</v>
      </c>
      <c r="P53" s="55">
        <f t="shared" si="37"/>
        <v>0</v>
      </c>
      <c r="Q53" s="139"/>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row>
    <row r="54" spans="1:49" s="14" customFormat="1" ht="31.2" x14ac:dyDescent="0.3">
      <c r="A54" s="13" t="s">
        <v>472</v>
      </c>
      <c r="B54" s="13"/>
      <c r="C54" s="102"/>
      <c r="D54" s="7" t="s">
        <v>59</v>
      </c>
      <c r="E54" s="31" t="s">
        <v>63</v>
      </c>
      <c r="F54" s="87">
        <v>24.292846999999998</v>
      </c>
      <c r="G54" s="88"/>
      <c r="H54" s="88"/>
      <c r="I54" s="89"/>
      <c r="J54" s="31">
        <v>24.292846999999998</v>
      </c>
      <c r="K54" s="34"/>
      <c r="L54" s="31"/>
      <c r="M54" s="31">
        <f t="shared" si="2"/>
        <v>0</v>
      </c>
      <c r="N54" s="31">
        <f t="shared" ref="N54:N55" si="38">J54*K54</f>
        <v>0</v>
      </c>
      <c r="O54" s="31">
        <f t="shared" ref="O54:O55" si="39">J54*L54</f>
        <v>0</v>
      </c>
      <c r="P54" s="31">
        <f t="shared" ref="P54:P55" si="40">N54+O54</f>
        <v>0</v>
      </c>
      <c r="Q54" s="140"/>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row>
    <row r="55" spans="1:49" s="14" customFormat="1" x14ac:dyDescent="0.3">
      <c r="A55" s="13" t="s">
        <v>473</v>
      </c>
      <c r="B55" s="13"/>
      <c r="C55" s="103"/>
      <c r="D55" s="7" t="s">
        <v>60</v>
      </c>
      <c r="E55" s="31" t="s">
        <v>63</v>
      </c>
      <c r="F55" s="87">
        <v>24.292846999999998</v>
      </c>
      <c r="G55" s="88"/>
      <c r="H55" s="88"/>
      <c r="I55" s="89"/>
      <c r="J55" s="31">
        <v>24.292846999999998</v>
      </c>
      <c r="K55" s="34"/>
      <c r="L55" s="31"/>
      <c r="M55" s="31">
        <f t="shared" si="2"/>
        <v>0</v>
      </c>
      <c r="N55" s="31">
        <f t="shared" si="38"/>
        <v>0</v>
      </c>
      <c r="O55" s="31">
        <f t="shared" si="39"/>
        <v>0</v>
      </c>
      <c r="P55" s="31">
        <f t="shared" si="40"/>
        <v>0</v>
      </c>
      <c r="Q55" s="140"/>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row>
    <row r="56" spans="1:49" s="14" customFormat="1" ht="15.75" customHeight="1" x14ac:dyDescent="0.3">
      <c r="A56" s="27" t="s">
        <v>474</v>
      </c>
      <c r="B56" s="31"/>
      <c r="C56" s="109" t="s">
        <v>401</v>
      </c>
      <c r="D56" s="29" t="s">
        <v>170</v>
      </c>
      <c r="E56" s="55"/>
      <c r="F56" s="90"/>
      <c r="G56" s="91"/>
      <c r="H56" s="91"/>
      <c r="I56" s="92"/>
      <c r="J56" s="55"/>
      <c r="K56" s="40"/>
      <c r="L56" s="55"/>
      <c r="M56" s="55"/>
      <c r="N56" s="55">
        <f>SUM(N57:N58)</f>
        <v>0</v>
      </c>
      <c r="O56" s="55">
        <f t="shared" ref="O56:P56" si="41">SUM(O57:O58)</f>
        <v>0</v>
      </c>
      <c r="P56" s="55">
        <f t="shared" si="41"/>
        <v>0</v>
      </c>
      <c r="Q56" s="139"/>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row>
    <row r="57" spans="1:49" s="14" customFormat="1" ht="31.2" x14ac:dyDescent="0.3">
      <c r="A57" s="13" t="s">
        <v>475</v>
      </c>
      <c r="B57" s="13"/>
      <c r="C57" s="125"/>
      <c r="D57" s="7" t="s">
        <v>59</v>
      </c>
      <c r="E57" s="31" t="s">
        <v>63</v>
      </c>
      <c r="F57" s="87">
        <v>24.292846999999998</v>
      </c>
      <c r="G57" s="88"/>
      <c r="H57" s="88"/>
      <c r="I57" s="89"/>
      <c r="J57" s="31">
        <v>24.292846999999998</v>
      </c>
      <c r="K57" s="34"/>
      <c r="L57" s="31"/>
      <c r="M57" s="31">
        <f t="shared" si="2"/>
        <v>0</v>
      </c>
      <c r="N57" s="31">
        <f t="shared" ref="N57:N58" si="42">J57*K57</f>
        <v>0</v>
      </c>
      <c r="O57" s="31">
        <f t="shared" ref="O57:O58" si="43">J57*L57</f>
        <v>0</v>
      </c>
      <c r="P57" s="31">
        <f t="shared" ref="P57:P58" si="44">N57+O57</f>
        <v>0</v>
      </c>
      <c r="Q57" s="140"/>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row>
    <row r="58" spans="1:49" s="14" customFormat="1" x14ac:dyDescent="0.3">
      <c r="A58" s="13" t="s">
        <v>476</v>
      </c>
      <c r="B58" s="13"/>
      <c r="C58" s="110"/>
      <c r="D58" s="7" t="s">
        <v>60</v>
      </c>
      <c r="E58" s="31" t="s">
        <v>63</v>
      </c>
      <c r="F58" s="87">
        <v>24.292846999999998</v>
      </c>
      <c r="G58" s="88"/>
      <c r="H58" s="88"/>
      <c r="I58" s="89"/>
      <c r="J58" s="31">
        <v>24.292846999999998</v>
      </c>
      <c r="K58" s="34"/>
      <c r="L58" s="31"/>
      <c r="M58" s="31">
        <f t="shared" si="2"/>
        <v>0</v>
      </c>
      <c r="N58" s="31">
        <f t="shared" si="42"/>
        <v>0</v>
      </c>
      <c r="O58" s="31">
        <f t="shared" si="43"/>
        <v>0</v>
      </c>
      <c r="P58" s="31">
        <f t="shared" si="44"/>
        <v>0</v>
      </c>
      <c r="Q58" s="140"/>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row>
    <row r="59" spans="1:49" s="14" customFormat="1" ht="18.75" customHeight="1" x14ac:dyDescent="0.3">
      <c r="A59" s="60" t="s">
        <v>436</v>
      </c>
      <c r="B59" s="61"/>
      <c r="C59" s="85" t="s">
        <v>62</v>
      </c>
      <c r="D59" s="86"/>
      <c r="E59" s="42"/>
      <c r="F59" s="42"/>
      <c r="G59" s="42"/>
      <c r="H59" s="42"/>
      <c r="I59" s="42"/>
      <c r="J59" s="42"/>
      <c r="K59" s="45"/>
      <c r="L59" s="42"/>
      <c r="M59" s="42"/>
      <c r="N59" s="131">
        <f>N60+N63+N67+N71+N76+N82+N86+N92+N96+N99+N103+N107+N111+N113+N118+N123+N129+N131+N133</f>
        <v>0</v>
      </c>
      <c r="O59" s="131">
        <f t="shared" ref="O59:P59" si="45">O60+O63+O67+O71+O76+O82+O86+O92+O96+O99+O103+O107+O111+O113+O118+O123+O129+O131+O133</f>
        <v>0</v>
      </c>
      <c r="P59" s="131">
        <f t="shared" si="45"/>
        <v>0</v>
      </c>
      <c r="Q59" s="141"/>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row>
    <row r="60" spans="1:49" s="14" customFormat="1" x14ac:dyDescent="0.3">
      <c r="A60" s="27" t="s">
        <v>477</v>
      </c>
      <c r="B60" s="13"/>
      <c r="C60" s="101" t="s">
        <v>411</v>
      </c>
      <c r="D60" s="29" t="s">
        <v>38</v>
      </c>
      <c r="E60" s="55"/>
      <c r="F60" s="55"/>
      <c r="G60" s="55"/>
      <c r="H60" s="55"/>
      <c r="I60" s="55"/>
      <c r="J60" s="55"/>
      <c r="K60" s="40"/>
      <c r="L60" s="55"/>
      <c r="M60" s="55"/>
      <c r="N60" s="55">
        <f>SUM(N61:N62)</f>
        <v>0</v>
      </c>
      <c r="O60" s="55">
        <f t="shared" ref="O60:P60" si="46">SUM(O61:O62)</f>
        <v>0</v>
      </c>
      <c r="P60" s="55">
        <f t="shared" si="46"/>
        <v>0</v>
      </c>
      <c r="Q60" s="139"/>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row>
    <row r="61" spans="1:49" s="14" customFormat="1" x14ac:dyDescent="0.3">
      <c r="A61" s="13" t="s">
        <v>478</v>
      </c>
      <c r="B61" s="31"/>
      <c r="C61" s="102"/>
      <c r="D61" s="7" t="s">
        <v>65</v>
      </c>
      <c r="E61" s="31" t="s">
        <v>63</v>
      </c>
      <c r="F61" s="31">
        <v>3.9285269999999999</v>
      </c>
      <c r="G61" s="31">
        <v>0</v>
      </c>
      <c r="H61" s="31">
        <v>0</v>
      </c>
      <c r="I61" s="31">
        <v>0</v>
      </c>
      <c r="J61" s="31">
        <v>3.9285269999999999</v>
      </c>
      <c r="K61" s="34"/>
      <c r="L61" s="31"/>
      <c r="M61" s="31">
        <f t="shared" ref="M61:M62" si="47">K61+L61</f>
        <v>0</v>
      </c>
      <c r="N61" s="31">
        <f t="shared" ref="N61:N62" si="48">J61*K61</f>
        <v>0</v>
      </c>
      <c r="O61" s="31">
        <f t="shared" ref="O61:O62" si="49">J61*L61</f>
        <v>0</v>
      </c>
      <c r="P61" s="31">
        <f t="shared" ref="P61:P62" si="50">N61+O61</f>
        <v>0</v>
      </c>
      <c r="Q61" s="140"/>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row>
    <row r="62" spans="1:49" s="14" customFormat="1" x14ac:dyDescent="0.3">
      <c r="A62" s="13" t="s">
        <v>479</v>
      </c>
      <c r="B62" s="13"/>
      <c r="C62" s="103"/>
      <c r="D62" s="7" t="s">
        <v>66</v>
      </c>
      <c r="E62" s="31" t="s">
        <v>63</v>
      </c>
      <c r="F62" s="31">
        <v>0.27249699999999999</v>
      </c>
      <c r="G62" s="31">
        <v>0.284999</v>
      </c>
      <c r="H62" s="31">
        <v>0.95996899999999996</v>
      </c>
      <c r="I62" s="31">
        <v>0</v>
      </c>
      <c r="J62" s="31">
        <v>1.5174650000000001</v>
      </c>
      <c r="K62" s="34"/>
      <c r="L62" s="31"/>
      <c r="M62" s="31">
        <f t="shared" si="47"/>
        <v>0</v>
      </c>
      <c r="N62" s="31">
        <f t="shared" si="48"/>
        <v>0</v>
      </c>
      <c r="O62" s="31">
        <f t="shared" si="49"/>
        <v>0</v>
      </c>
      <c r="P62" s="31">
        <f t="shared" si="50"/>
        <v>0</v>
      </c>
      <c r="Q62" s="140"/>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row>
    <row r="63" spans="1:49" s="14" customFormat="1" x14ac:dyDescent="0.3">
      <c r="A63" s="27" t="s">
        <v>437</v>
      </c>
      <c r="B63" s="13"/>
      <c r="C63" s="101" t="s">
        <v>411</v>
      </c>
      <c r="D63" s="29" t="s">
        <v>42</v>
      </c>
      <c r="E63" s="55"/>
      <c r="F63" s="55"/>
      <c r="G63" s="55"/>
      <c r="H63" s="55"/>
      <c r="I63" s="55"/>
      <c r="J63" s="55"/>
      <c r="K63" s="40"/>
      <c r="L63" s="55"/>
      <c r="M63" s="55"/>
      <c r="N63" s="55">
        <f>SUM(N64:N66)</f>
        <v>0</v>
      </c>
      <c r="O63" s="55">
        <f t="shared" ref="O63:P63" si="51">SUM(O64:O66)</f>
        <v>0</v>
      </c>
      <c r="P63" s="55">
        <f t="shared" si="51"/>
        <v>0</v>
      </c>
      <c r="Q63" s="139"/>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row>
    <row r="64" spans="1:49" s="14" customFormat="1" x14ac:dyDescent="0.3">
      <c r="A64" s="13" t="s">
        <v>480</v>
      </c>
      <c r="B64" s="13"/>
      <c r="C64" s="102"/>
      <c r="D64" s="7" t="s">
        <v>67</v>
      </c>
      <c r="E64" s="31" t="s">
        <v>63</v>
      </c>
      <c r="F64" s="31">
        <v>1.0790930000000001</v>
      </c>
      <c r="G64" s="31">
        <v>1.2781990000000001</v>
      </c>
      <c r="H64" s="31">
        <v>13.358316</v>
      </c>
      <c r="I64" s="31">
        <v>0</v>
      </c>
      <c r="J64" s="31">
        <v>15.715608</v>
      </c>
      <c r="K64" s="34"/>
      <c r="L64" s="31"/>
      <c r="M64" s="31">
        <f t="shared" ref="M64:M66" si="52">K64+L64</f>
        <v>0</v>
      </c>
      <c r="N64" s="31">
        <f t="shared" ref="N64:N66" si="53">J64*K64</f>
        <v>0</v>
      </c>
      <c r="O64" s="31">
        <f t="shared" ref="O64:O66" si="54">J64*L64</f>
        <v>0</v>
      </c>
      <c r="P64" s="31">
        <f t="shared" ref="P64:P66" si="55">N64+O64</f>
        <v>0</v>
      </c>
      <c r="Q64" s="140"/>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row>
    <row r="65" spans="1:49" s="14" customFormat="1" x14ac:dyDescent="0.3">
      <c r="A65" s="13" t="s">
        <v>481</v>
      </c>
      <c r="B65" s="13"/>
      <c r="C65" s="102"/>
      <c r="D65" s="7" t="s">
        <v>17</v>
      </c>
      <c r="E65" s="31" t="s">
        <v>63</v>
      </c>
      <c r="F65" s="31">
        <v>1.0790930000000001</v>
      </c>
      <c r="G65" s="31">
        <v>1.2781990000000001</v>
      </c>
      <c r="H65" s="31">
        <v>13.358316</v>
      </c>
      <c r="I65" s="31">
        <v>0</v>
      </c>
      <c r="J65" s="31">
        <v>15.715608</v>
      </c>
      <c r="K65" s="34"/>
      <c r="L65" s="31"/>
      <c r="M65" s="31">
        <f t="shared" si="52"/>
        <v>0</v>
      </c>
      <c r="N65" s="31">
        <f t="shared" si="53"/>
        <v>0</v>
      </c>
      <c r="O65" s="31">
        <f t="shared" si="54"/>
        <v>0</v>
      </c>
      <c r="P65" s="31">
        <f t="shared" si="55"/>
        <v>0</v>
      </c>
      <c r="Q65" s="140"/>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row>
    <row r="66" spans="1:49" s="14" customFormat="1" x14ac:dyDescent="0.3">
      <c r="A66" s="13" t="s">
        <v>482</v>
      </c>
      <c r="B66" s="13"/>
      <c r="C66" s="103"/>
      <c r="D66" s="7" t="s">
        <v>43</v>
      </c>
      <c r="E66" s="31" t="s">
        <v>63</v>
      </c>
      <c r="F66" s="31">
        <v>1.0790930000000001</v>
      </c>
      <c r="G66" s="31">
        <v>1.2781990000000001</v>
      </c>
      <c r="H66" s="31">
        <v>13.358316</v>
      </c>
      <c r="I66" s="31">
        <v>0</v>
      </c>
      <c r="J66" s="31">
        <v>15.715608</v>
      </c>
      <c r="K66" s="34"/>
      <c r="L66" s="31"/>
      <c r="M66" s="31">
        <f t="shared" si="52"/>
        <v>0</v>
      </c>
      <c r="N66" s="31">
        <f t="shared" si="53"/>
        <v>0</v>
      </c>
      <c r="O66" s="31">
        <f t="shared" si="54"/>
        <v>0</v>
      </c>
      <c r="P66" s="31">
        <f t="shared" si="55"/>
        <v>0</v>
      </c>
      <c r="Q66" s="140"/>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row>
    <row r="67" spans="1:49" s="14" customFormat="1" ht="15.75" customHeight="1" x14ac:dyDescent="0.3">
      <c r="A67" s="27" t="s">
        <v>483</v>
      </c>
      <c r="B67" s="13"/>
      <c r="C67" s="101" t="s">
        <v>402</v>
      </c>
      <c r="D67" s="29" t="s">
        <v>16</v>
      </c>
      <c r="E67" s="55"/>
      <c r="F67" s="55"/>
      <c r="G67" s="55"/>
      <c r="H67" s="55"/>
      <c r="I67" s="55"/>
      <c r="J67" s="55"/>
      <c r="K67" s="40"/>
      <c r="L67" s="55"/>
      <c r="M67" s="55"/>
      <c r="N67" s="55">
        <f>SUM(N68:N70)</f>
        <v>0</v>
      </c>
      <c r="O67" s="55">
        <f t="shared" ref="O67:P67" si="56">SUM(O68:O70)</f>
        <v>0</v>
      </c>
      <c r="P67" s="55">
        <f t="shared" si="56"/>
        <v>0</v>
      </c>
      <c r="Q67" s="139"/>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row>
    <row r="68" spans="1:49" s="14" customFormat="1" x14ac:dyDescent="0.3">
      <c r="A68" s="13" t="s">
        <v>484</v>
      </c>
      <c r="B68" s="13"/>
      <c r="C68" s="102"/>
      <c r="D68" s="7" t="s">
        <v>68</v>
      </c>
      <c r="E68" s="31" t="s">
        <v>63</v>
      </c>
      <c r="F68" s="31">
        <v>148.12068099999999</v>
      </c>
      <c r="G68" s="31">
        <v>52.338622999999998</v>
      </c>
      <c r="H68" s="31">
        <v>160.02167299999999</v>
      </c>
      <c r="I68" s="31">
        <v>0</v>
      </c>
      <c r="J68" s="31">
        <v>360.48097699999994</v>
      </c>
      <c r="K68" s="34"/>
      <c r="L68" s="31"/>
      <c r="M68" s="31">
        <f t="shared" ref="M68:M70" si="57">K68+L68</f>
        <v>0</v>
      </c>
      <c r="N68" s="31">
        <f t="shared" ref="N68:N70" si="58">J68*K68</f>
        <v>0</v>
      </c>
      <c r="O68" s="31">
        <f t="shared" ref="O68:O70" si="59">J68*L68</f>
        <v>0</v>
      </c>
      <c r="P68" s="31">
        <f t="shared" ref="P68:P70" si="60">N68+O68</f>
        <v>0</v>
      </c>
      <c r="Q68" s="140"/>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row>
    <row r="69" spans="1:49" s="14" customFormat="1" x14ac:dyDescent="0.3">
      <c r="A69" s="13" t="s">
        <v>485</v>
      </c>
      <c r="B69" s="13"/>
      <c r="C69" s="102"/>
      <c r="D69" s="7" t="s">
        <v>17</v>
      </c>
      <c r="E69" s="31" t="s">
        <v>63</v>
      </c>
      <c r="F69" s="31">
        <v>148.12068099999999</v>
      </c>
      <c r="G69" s="31">
        <v>52.338622999999998</v>
      </c>
      <c r="H69" s="31">
        <v>160.02167299999999</v>
      </c>
      <c r="I69" s="31">
        <v>0</v>
      </c>
      <c r="J69" s="31">
        <v>360.48097699999994</v>
      </c>
      <c r="K69" s="34"/>
      <c r="L69" s="31"/>
      <c r="M69" s="31">
        <f t="shared" si="57"/>
        <v>0</v>
      </c>
      <c r="N69" s="31">
        <f t="shared" si="58"/>
        <v>0</v>
      </c>
      <c r="O69" s="31">
        <f t="shared" si="59"/>
        <v>0</v>
      </c>
      <c r="P69" s="31">
        <f t="shared" si="60"/>
        <v>0</v>
      </c>
      <c r="Q69" s="140"/>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row>
    <row r="70" spans="1:49" s="14" customFormat="1" x14ac:dyDescent="0.3">
      <c r="A70" s="13" t="s">
        <v>486</v>
      </c>
      <c r="B70" s="13"/>
      <c r="C70" s="103"/>
      <c r="D70" s="7" t="s">
        <v>69</v>
      </c>
      <c r="E70" s="31" t="s">
        <v>63</v>
      </c>
      <c r="F70" s="31">
        <v>148.12068099999999</v>
      </c>
      <c r="G70" s="31">
        <v>52.338622999999998</v>
      </c>
      <c r="H70" s="31">
        <v>160.02167299999999</v>
      </c>
      <c r="I70" s="31">
        <v>0</v>
      </c>
      <c r="J70" s="31">
        <v>360.48097699999994</v>
      </c>
      <c r="K70" s="34"/>
      <c r="L70" s="31"/>
      <c r="M70" s="31">
        <f t="shared" si="57"/>
        <v>0</v>
      </c>
      <c r="N70" s="31">
        <f t="shared" si="58"/>
        <v>0</v>
      </c>
      <c r="O70" s="31">
        <f t="shared" si="59"/>
        <v>0</v>
      </c>
      <c r="P70" s="31">
        <f t="shared" si="60"/>
        <v>0</v>
      </c>
      <c r="Q70" s="140"/>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row>
    <row r="71" spans="1:49" s="14" customFormat="1" x14ac:dyDescent="0.3">
      <c r="A71" s="27" t="s">
        <v>487</v>
      </c>
      <c r="B71" s="13"/>
      <c r="C71" s="101" t="s">
        <v>403</v>
      </c>
      <c r="D71" s="29" t="s">
        <v>92</v>
      </c>
      <c r="E71" s="55"/>
      <c r="F71" s="55"/>
      <c r="G71" s="55"/>
      <c r="H71" s="55"/>
      <c r="I71" s="55"/>
      <c r="J71" s="55"/>
      <c r="K71" s="40"/>
      <c r="L71" s="55"/>
      <c r="M71" s="55"/>
      <c r="N71" s="55">
        <f>SUM(N72:N75)</f>
        <v>0</v>
      </c>
      <c r="O71" s="55">
        <f t="shared" ref="O71:P71" si="61">SUM(O72:O75)</f>
        <v>0</v>
      </c>
      <c r="P71" s="55">
        <f t="shared" si="61"/>
        <v>0</v>
      </c>
      <c r="Q71" s="139"/>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row>
    <row r="72" spans="1:49" s="14" customFormat="1" x14ac:dyDescent="0.3">
      <c r="A72" s="13" t="s">
        <v>488</v>
      </c>
      <c r="B72" s="13"/>
      <c r="C72" s="102"/>
      <c r="D72" s="7" t="s">
        <v>45</v>
      </c>
      <c r="E72" s="31" t="s">
        <v>63</v>
      </c>
      <c r="F72" s="31">
        <v>27.598405</v>
      </c>
      <c r="G72" s="31">
        <v>9.0264939999999996</v>
      </c>
      <c r="H72" s="31">
        <v>23.620918</v>
      </c>
      <c r="I72" s="31">
        <v>0</v>
      </c>
      <c r="J72" s="31">
        <v>60.245817000000002</v>
      </c>
      <c r="K72" s="34"/>
      <c r="L72" s="31"/>
      <c r="M72" s="31">
        <f t="shared" ref="M72:M75" si="62">K72+L72</f>
        <v>0</v>
      </c>
      <c r="N72" s="31">
        <f t="shared" ref="N72:N75" si="63">J72*K72</f>
        <v>0</v>
      </c>
      <c r="O72" s="31">
        <f t="shared" ref="O72:O75" si="64">J72*L72</f>
        <v>0</v>
      </c>
      <c r="P72" s="31">
        <f t="shared" ref="P72:P75" si="65">N72+O72</f>
        <v>0</v>
      </c>
      <c r="Q72" s="140"/>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row>
    <row r="73" spans="1:49" s="14" customFormat="1" x14ac:dyDescent="0.3">
      <c r="A73" s="13" t="s">
        <v>489</v>
      </c>
      <c r="B73" s="13"/>
      <c r="C73" s="102"/>
      <c r="D73" s="7" t="s">
        <v>70</v>
      </c>
      <c r="E73" s="31" t="s">
        <v>63</v>
      </c>
      <c r="F73" s="31">
        <v>27.598405</v>
      </c>
      <c r="G73" s="31">
        <v>9.0264939999999996</v>
      </c>
      <c r="H73" s="31">
        <v>23.620918</v>
      </c>
      <c r="I73" s="31">
        <v>0</v>
      </c>
      <c r="J73" s="31">
        <v>60.245817000000002</v>
      </c>
      <c r="K73" s="34"/>
      <c r="L73" s="31"/>
      <c r="M73" s="31">
        <f t="shared" si="62"/>
        <v>0</v>
      </c>
      <c r="N73" s="31">
        <f t="shared" si="63"/>
        <v>0</v>
      </c>
      <c r="O73" s="31">
        <f t="shared" si="64"/>
        <v>0</v>
      </c>
      <c r="P73" s="31">
        <f t="shared" si="65"/>
        <v>0</v>
      </c>
      <c r="Q73" s="140"/>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row>
    <row r="74" spans="1:49" s="14" customFormat="1" x14ac:dyDescent="0.3">
      <c r="A74" s="13" t="s">
        <v>490</v>
      </c>
      <c r="B74" s="13"/>
      <c r="C74" s="102"/>
      <c r="D74" s="7" t="s">
        <v>17</v>
      </c>
      <c r="E74" s="31" t="s">
        <v>63</v>
      </c>
      <c r="F74" s="31">
        <v>27.598405</v>
      </c>
      <c r="G74" s="31">
        <v>9.0264939999999996</v>
      </c>
      <c r="H74" s="31">
        <v>23.620918</v>
      </c>
      <c r="I74" s="31">
        <v>0</v>
      </c>
      <c r="J74" s="31">
        <v>60.245817000000002</v>
      </c>
      <c r="K74" s="34"/>
      <c r="L74" s="31"/>
      <c r="M74" s="31">
        <f t="shared" si="62"/>
        <v>0</v>
      </c>
      <c r="N74" s="31">
        <f t="shared" si="63"/>
        <v>0</v>
      </c>
      <c r="O74" s="31">
        <f t="shared" si="64"/>
        <v>0</v>
      </c>
      <c r="P74" s="31">
        <f t="shared" si="65"/>
        <v>0</v>
      </c>
      <c r="Q74" s="140"/>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row>
    <row r="75" spans="1:49" s="14" customFormat="1" x14ac:dyDescent="0.3">
      <c r="A75" s="13" t="s">
        <v>491</v>
      </c>
      <c r="B75" s="13"/>
      <c r="C75" s="103"/>
      <c r="D75" s="7" t="s">
        <v>43</v>
      </c>
      <c r="E75" s="31" t="s">
        <v>63</v>
      </c>
      <c r="F75" s="31">
        <v>27.598405</v>
      </c>
      <c r="G75" s="31">
        <v>9.0264939999999996</v>
      </c>
      <c r="H75" s="31">
        <v>23.620918</v>
      </c>
      <c r="I75" s="31">
        <v>0</v>
      </c>
      <c r="J75" s="31">
        <v>60.245817000000002</v>
      </c>
      <c r="K75" s="34"/>
      <c r="L75" s="31"/>
      <c r="M75" s="31">
        <f t="shared" si="62"/>
        <v>0</v>
      </c>
      <c r="N75" s="31">
        <f t="shared" si="63"/>
        <v>0</v>
      </c>
      <c r="O75" s="31">
        <f t="shared" si="64"/>
        <v>0</v>
      </c>
      <c r="P75" s="31">
        <f t="shared" si="65"/>
        <v>0</v>
      </c>
      <c r="Q75" s="140"/>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row>
    <row r="76" spans="1:49" s="14" customFormat="1" x14ac:dyDescent="0.3">
      <c r="A76" s="27" t="s">
        <v>492</v>
      </c>
      <c r="B76" s="13"/>
      <c r="C76" s="101" t="s">
        <v>404</v>
      </c>
      <c r="D76" s="29" t="s">
        <v>93</v>
      </c>
      <c r="E76" s="55"/>
      <c r="F76" s="55"/>
      <c r="G76" s="55"/>
      <c r="H76" s="55"/>
      <c r="I76" s="55"/>
      <c r="J76" s="55"/>
      <c r="K76" s="40"/>
      <c r="L76" s="55"/>
      <c r="M76" s="55"/>
      <c r="N76" s="55">
        <f>SUM(N77:N81)</f>
        <v>0</v>
      </c>
      <c r="O76" s="55">
        <f t="shared" ref="O76:P76" si="66">SUM(O77:O81)</f>
        <v>0</v>
      </c>
      <c r="P76" s="55">
        <f t="shared" si="66"/>
        <v>0</v>
      </c>
      <c r="Q76" s="139"/>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row>
    <row r="77" spans="1:49" s="14" customFormat="1" ht="31.2" x14ac:dyDescent="0.3">
      <c r="A77" s="13" t="s">
        <v>493</v>
      </c>
      <c r="B77" s="13"/>
      <c r="C77" s="102"/>
      <c r="D77" s="7" t="s">
        <v>71</v>
      </c>
      <c r="E77" s="31" t="s">
        <v>63</v>
      </c>
      <c r="F77" s="31">
        <v>7.6737000000000002</v>
      </c>
      <c r="G77" s="31">
        <v>2.753784</v>
      </c>
      <c r="H77" s="31">
        <v>12.081939999999999</v>
      </c>
      <c r="I77" s="31">
        <v>0</v>
      </c>
      <c r="J77" s="31">
        <v>22.509423999999999</v>
      </c>
      <c r="K77" s="34"/>
      <c r="L77" s="31"/>
      <c r="M77" s="31">
        <f t="shared" ref="M77:M81" si="67">K77+L77</f>
        <v>0</v>
      </c>
      <c r="N77" s="31">
        <f t="shared" ref="N77:N81" si="68">J77*K77</f>
        <v>0</v>
      </c>
      <c r="O77" s="31">
        <f t="shared" ref="O77:O81" si="69">J77*L77</f>
        <v>0</v>
      </c>
      <c r="P77" s="31">
        <f t="shared" ref="P77:P81" si="70">N77+O77</f>
        <v>0</v>
      </c>
      <c r="Q77" s="140"/>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row>
    <row r="78" spans="1:49" s="14" customFormat="1" x14ac:dyDescent="0.3">
      <c r="A78" s="13" t="s">
        <v>494</v>
      </c>
      <c r="B78" s="13"/>
      <c r="C78" s="102"/>
      <c r="D78" s="7" t="s">
        <v>23</v>
      </c>
      <c r="E78" s="31" t="s">
        <v>63</v>
      </c>
      <c r="F78" s="31">
        <v>7.6737000000000002</v>
      </c>
      <c r="G78" s="31">
        <v>2.753784</v>
      </c>
      <c r="H78" s="31">
        <v>12.081939999999999</v>
      </c>
      <c r="I78" s="31">
        <v>0</v>
      </c>
      <c r="J78" s="31">
        <v>22.509423999999999</v>
      </c>
      <c r="K78" s="34"/>
      <c r="L78" s="31"/>
      <c r="M78" s="31">
        <f t="shared" si="67"/>
        <v>0</v>
      </c>
      <c r="N78" s="31">
        <f t="shared" si="68"/>
        <v>0</v>
      </c>
      <c r="O78" s="31">
        <f t="shared" si="69"/>
        <v>0</v>
      </c>
      <c r="P78" s="31">
        <f t="shared" si="70"/>
        <v>0</v>
      </c>
      <c r="Q78" s="140"/>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row>
    <row r="79" spans="1:49" s="14" customFormat="1" x14ac:dyDescent="0.3">
      <c r="A79" s="13" t="s">
        <v>495</v>
      </c>
      <c r="B79" s="13"/>
      <c r="C79" s="102"/>
      <c r="D79" s="7" t="s">
        <v>68</v>
      </c>
      <c r="E79" s="31" t="s">
        <v>63</v>
      </c>
      <c r="F79" s="31">
        <v>7.6737000000000002</v>
      </c>
      <c r="G79" s="31">
        <v>2.753784</v>
      </c>
      <c r="H79" s="31">
        <v>12.081939999999999</v>
      </c>
      <c r="I79" s="31">
        <v>0</v>
      </c>
      <c r="J79" s="31">
        <v>22.509423999999999</v>
      </c>
      <c r="K79" s="34"/>
      <c r="L79" s="31"/>
      <c r="M79" s="31">
        <f t="shared" si="67"/>
        <v>0</v>
      </c>
      <c r="N79" s="31">
        <f t="shared" si="68"/>
        <v>0</v>
      </c>
      <c r="O79" s="31">
        <f t="shared" si="69"/>
        <v>0</v>
      </c>
      <c r="P79" s="31">
        <f t="shared" si="70"/>
        <v>0</v>
      </c>
      <c r="Q79" s="140"/>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row>
    <row r="80" spans="1:49" s="14" customFormat="1" x14ac:dyDescent="0.3">
      <c r="A80" s="13" t="s">
        <v>496</v>
      </c>
      <c r="B80" s="13"/>
      <c r="C80" s="102"/>
      <c r="D80" s="7" t="s">
        <v>17</v>
      </c>
      <c r="E80" s="31" t="s">
        <v>63</v>
      </c>
      <c r="F80" s="31">
        <v>7.6737000000000002</v>
      </c>
      <c r="G80" s="31">
        <v>2.753784</v>
      </c>
      <c r="H80" s="31">
        <v>12.081939999999999</v>
      </c>
      <c r="I80" s="31">
        <v>0</v>
      </c>
      <c r="J80" s="31">
        <v>22.509423999999999</v>
      </c>
      <c r="K80" s="34"/>
      <c r="L80" s="31"/>
      <c r="M80" s="31">
        <f t="shared" si="67"/>
        <v>0</v>
      </c>
      <c r="N80" s="31">
        <f t="shared" si="68"/>
        <v>0</v>
      </c>
      <c r="O80" s="31">
        <f t="shared" si="69"/>
        <v>0</v>
      </c>
      <c r="P80" s="31">
        <f t="shared" si="70"/>
        <v>0</v>
      </c>
      <c r="Q80" s="140"/>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row>
    <row r="81" spans="1:49" s="14" customFormat="1" x14ac:dyDescent="0.3">
      <c r="A81" s="13" t="s">
        <v>497</v>
      </c>
      <c r="B81" s="13"/>
      <c r="C81" s="103"/>
      <c r="D81" s="7" t="s">
        <v>72</v>
      </c>
      <c r="E81" s="31" t="s">
        <v>63</v>
      </c>
      <c r="F81" s="31">
        <v>7.6737000000000002</v>
      </c>
      <c r="G81" s="31">
        <v>2.753784</v>
      </c>
      <c r="H81" s="31">
        <v>12.081939999999999</v>
      </c>
      <c r="I81" s="31">
        <v>0</v>
      </c>
      <c r="J81" s="31">
        <v>22.509423999999999</v>
      </c>
      <c r="K81" s="34"/>
      <c r="L81" s="31"/>
      <c r="M81" s="31">
        <f t="shared" si="67"/>
        <v>0</v>
      </c>
      <c r="N81" s="31">
        <f t="shared" si="68"/>
        <v>0</v>
      </c>
      <c r="O81" s="31">
        <f t="shared" si="69"/>
        <v>0</v>
      </c>
      <c r="P81" s="31">
        <f t="shared" si="70"/>
        <v>0</v>
      </c>
      <c r="Q81" s="140"/>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row>
    <row r="82" spans="1:49" s="14" customFormat="1" x14ac:dyDescent="0.3">
      <c r="A82" s="27" t="s">
        <v>498</v>
      </c>
      <c r="B82" s="13"/>
      <c r="C82" s="101" t="s">
        <v>405</v>
      </c>
      <c r="D82" s="29" t="s">
        <v>94</v>
      </c>
      <c r="E82" s="55"/>
      <c r="F82" s="55"/>
      <c r="G82" s="55"/>
      <c r="H82" s="55"/>
      <c r="I82" s="55"/>
      <c r="J82" s="55"/>
      <c r="K82" s="40"/>
      <c r="L82" s="55"/>
      <c r="M82" s="55"/>
      <c r="N82" s="55">
        <f>SUM(N83:N85)</f>
        <v>0</v>
      </c>
      <c r="O82" s="55">
        <f t="shared" ref="O82:P82" si="71">SUM(O83:O85)</f>
        <v>0</v>
      </c>
      <c r="P82" s="55">
        <f t="shared" si="71"/>
        <v>0</v>
      </c>
      <c r="Q82" s="139"/>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row>
    <row r="83" spans="1:49" s="14" customFormat="1" x14ac:dyDescent="0.3">
      <c r="A83" s="13" t="s">
        <v>499</v>
      </c>
      <c r="B83" s="13"/>
      <c r="C83" s="102"/>
      <c r="D83" s="7" t="s">
        <v>73</v>
      </c>
      <c r="E83" s="31" t="s">
        <v>63</v>
      </c>
      <c r="F83" s="31">
        <v>0</v>
      </c>
      <c r="G83" s="31">
        <v>0</v>
      </c>
      <c r="H83" s="31">
        <v>1.5840000000000001</v>
      </c>
      <c r="I83" s="31">
        <v>0</v>
      </c>
      <c r="J83" s="31">
        <v>1.5840000000000001</v>
      </c>
      <c r="K83" s="34"/>
      <c r="L83" s="31"/>
      <c r="M83" s="31">
        <f t="shared" ref="M83:M85" si="72">K83+L83</f>
        <v>0</v>
      </c>
      <c r="N83" s="31">
        <f t="shared" ref="N83:N85" si="73">J83*K83</f>
        <v>0</v>
      </c>
      <c r="O83" s="31">
        <f t="shared" ref="O83:O85" si="74">J83*L83</f>
        <v>0</v>
      </c>
      <c r="P83" s="31">
        <f t="shared" ref="P83:P85" si="75">N83+O83</f>
        <v>0</v>
      </c>
      <c r="Q83" s="140"/>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row>
    <row r="84" spans="1:49" s="14" customFormat="1" x14ac:dyDescent="0.3">
      <c r="A84" s="13" t="s">
        <v>500</v>
      </c>
      <c r="B84" s="13"/>
      <c r="C84" s="102"/>
      <c r="D84" s="7" t="s">
        <v>95</v>
      </c>
      <c r="E84" s="31"/>
      <c r="F84" s="31"/>
      <c r="G84" s="31"/>
      <c r="H84" s="31"/>
      <c r="I84" s="31"/>
      <c r="J84" s="31"/>
      <c r="K84" s="34"/>
      <c r="L84" s="31"/>
      <c r="M84" s="31">
        <f t="shared" si="72"/>
        <v>0</v>
      </c>
      <c r="N84" s="31">
        <f t="shared" si="73"/>
        <v>0</v>
      </c>
      <c r="O84" s="31">
        <f t="shared" si="74"/>
        <v>0</v>
      </c>
      <c r="P84" s="31">
        <f t="shared" si="75"/>
        <v>0</v>
      </c>
      <c r="Q84" s="140"/>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row>
    <row r="85" spans="1:49" s="14" customFormat="1" ht="31.2" x14ac:dyDescent="0.3">
      <c r="A85" s="13" t="s">
        <v>501</v>
      </c>
      <c r="B85" s="13"/>
      <c r="C85" s="103"/>
      <c r="D85" s="7" t="s">
        <v>74</v>
      </c>
      <c r="E85" s="31" t="s">
        <v>63</v>
      </c>
      <c r="F85" s="31">
        <v>0</v>
      </c>
      <c r="G85" s="31">
        <v>0</v>
      </c>
      <c r="H85" s="31">
        <v>1.5660529999999999</v>
      </c>
      <c r="I85" s="31">
        <v>0</v>
      </c>
      <c r="J85" s="31">
        <v>1.5660529999999999</v>
      </c>
      <c r="K85" s="34"/>
      <c r="L85" s="31"/>
      <c r="M85" s="31">
        <f t="shared" si="72"/>
        <v>0</v>
      </c>
      <c r="N85" s="31">
        <f t="shared" si="73"/>
        <v>0</v>
      </c>
      <c r="O85" s="31">
        <f t="shared" si="74"/>
        <v>0</v>
      </c>
      <c r="P85" s="31">
        <f t="shared" si="75"/>
        <v>0</v>
      </c>
      <c r="Q85" s="140"/>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row>
    <row r="86" spans="1:49" s="14" customFormat="1" x14ac:dyDescent="0.3">
      <c r="A86" s="27" t="s">
        <v>502</v>
      </c>
      <c r="B86" s="13"/>
      <c r="C86" s="101" t="s">
        <v>406</v>
      </c>
      <c r="D86" s="29" t="s">
        <v>96</v>
      </c>
      <c r="E86" s="55"/>
      <c r="F86" s="55"/>
      <c r="G86" s="55"/>
      <c r="H86" s="55"/>
      <c r="I86" s="55"/>
      <c r="J86" s="55"/>
      <c r="K86" s="40"/>
      <c r="L86" s="55"/>
      <c r="M86" s="55"/>
      <c r="N86" s="55">
        <f>SUM(N87:N91)</f>
        <v>0</v>
      </c>
      <c r="O86" s="55">
        <f t="shared" ref="O86:P86" si="76">SUM(O87:O91)</f>
        <v>0</v>
      </c>
      <c r="P86" s="55">
        <f t="shared" si="76"/>
        <v>0</v>
      </c>
      <c r="Q86" s="139"/>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row>
    <row r="87" spans="1:49" s="14" customFormat="1" ht="31.2" x14ac:dyDescent="0.3">
      <c r="A87" s="13" t="s">
        <v>503</v>
      </c>
      <c r="B87" s="13"/>
      <c r="C87" s="102"/>
      <c r="D87" s="7" t="s">
        <v>75</v>
      </c>
      <c r="E87" s="31" t="s">
        <v>63</v>
      </c>
      <c r="F87" s="31">
        <v>13.163500000000001</v>
      </c>
      <c r="G87" s="31">
        <v>4.8591040000000003</v>
      </c>
      <c r="H87" s="31">
        <v>5.0022000000000002</v>
      </c>
      <c r="I87" s="31">
        <v>0</v>
      </c>
      <c r="J87" s="31">
        <v>23.024804000000003</v>
      </c>
      <c r="K87" s="34"/>
      <c r="L87" s="31"/>
      <c r="M87" s="31">
        <f t="shared" ref="M87:M91" si="77">K87+L87</f>
        <v>0</v>
      </c>
      <c r="N87" s="31">
        <f t="shared" ref="N87:N91" si="78">J87*K87</f>
        <v>0</v>
      </c>
      <c r="O87" s="31">
        <f t="shared" ref="O87:O91" si="79">J87*L87</f>
        <v>0</v>
      </c>
      <c r="P87" s="31">
        <f t="shared" ref="P87:P91" si="80">N87+O87</f>
        <v>0</v>
      </c>
      <c r="Q87" s="140"/>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row>
    <row r="88" spans="1:49" s="14" customFormat="1" x14ac:dyDescent="0.3">
      <c r="A88" s="13" t="s">
        <v>504</v>
      </c>
      <c r="B88" s="13"/>
      <c r="C88" s="102"/>
      <c r="D88" s="7" t="s">
        <v>23</v>
      </c>
      <c r="E88" s="31" t="s">
        <v>63</v>
      </c>
      <c r="F88" s="31">
        <v>13.163500000000001</v>
      </c>
      <c r="G88" s="31">
        <v>4.8591040000000003</v>
      </c>
      <c r="H88" s="31">
        <v>5.0022000000000002</v>
      </c>
      <c r="I88" s="31">
        <v>0</v>
      </c>
      <c r="J88" s="31">
        <v>23.024804000000003</v>
      </c>
      <c r="K88" s="34"/>
      <c r="L88" s="31"/>
      <c r="M88" s="31">
        <f t="shared" si="77"/>
        <v>0</v>
      </c>
      <c r="N88" s="31">
        <f t="shared" si="78"/>
        <v>0</v>
      </c>
      <c r="O88" s="31">
        <f t="shared" si="79"/>
        <v>0</v>
      </c>
      <c r="P88" s="31">
        <f t="shared" si="80"/>
        <v>0</v>
      </c>
      <c r="Q88" s="140"/>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row>
    <row r="89" spans="1:49" s="14" customFormat="1" ht="31.2" x14ac:dyDescent="0.3">
      <c r="A89" s="13" t="s">
        <v>505</v>
      </c>
      <c r="B89" s="13"/>
      <c r="C89" s="102"/>
      <c r="D89" s="7" t="s">
        <v>76</v>
      </c>
      <c r="E89" s="31" t="s">
        <v>63</v>
      </c>
      <c r="F89" s="31">
        <v>13.163500000000001</v>
      </c>
      <c r="G89" s="31">
        <v>4.8591040000000003</v>
      </c>
      <c r="H89" s="31">
        <v>5.0022000000000002</v>
      </c>
      <c r="I89" s="31">
        <v>0</v>
      </c>
      <c r="J89" s="31">
        <v>23.024804000000003</v>
      </c>
      <c r="K89" s="34"/>
      <c r="L89" s="31"/>
      <c r="M89" s="31">
        <f t="shared" si="77"/>
        <v>0</v>
      </c>
      <c r="N89" s="31">
        <f t="shared" si="78"/>
        <v>0</v>
      </c>
      <c r="O89" s="31">
        <f t="shared" si="79"/>
        <v>0</v>
      </c>
      <c r="P89" s="31">
        <f t="shared" si="80"/>
        <v>0</v>
      </c>
      <c r="Q89" s="140"/>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row>
    <row r="90" spans="1:49" s="14" customFormat="1" x14ac:dyDescent="0.3">
      <c r="A90" s="13" t="s">
        <v>506</v>
      </c>
      <c r="B90" s="13"/>
      <c r="C90" s="102"/>
      <c r="D90" s="7" t="s">
        <v>17</v>
      </c>
      <c r="E90" s="31" t="s">
        <v>63</v>
      </c>
      <c r="F90" s="31">
        <v>13.163500000000001</v>
      </c>
      <c r="G90" s="31">
        <v>4.8591040000000003</v>
      </c>
      <c r="H90" s="31">
        <v>5.0022000000000002</v>
      </c>
      <c r="I90" s="31">
        <v>0</v>
      </c>
      <c r="J90" s="31">
        <v>23.024804000000003</v>
      </c>
      <c r="K90" s="34"/>
      <c r="L90" s="31"/>
      <c r="M90" s="31">
        <f t="shared" si="77"/>
        <v>0</v>
      </c>
      <c r="N90" s="31">
        <f t="shared" si="78"/>
        <v>0</v>
      </c>
      <c r="O90" s="31">
        <f t="shared" si="79"/>
        <v>0</v>
      </c>
      <c r="P90" s="31">
        <f t="shared" si="80"/>
        <v>0</v>
      </c>
      <c r="Q90" s="140"/>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row>
    <row r="91" spans="1:49" s="14" customFormat="1" x14ac:dyDescent="0.3">
      <c r="A91" s="13" t="s">
        <v>507</v>
      </c>
      <c r="B91" s="13"/>
      <c r="C91" s="103"/>
      <c r="D91" s="7" t="s">
        <v>429</v>
      </c>
      <c r="E91" s="31" t="s">
        <v>63</v>
      </c>
      <c r="F91" s="31">
        <v>13.163500000000001</v>
      </c>
      <c r="G91" s="31">
        <v>4.8591040000000003</v>
      </c>
      <c r="H91" s="31">
        <v>5.0022000000000002</v>
      </c>
      <c r="I91" s="31">
        <v>0</v>
      </c>
      <c r="J91" s="31">
        <v>23.024804000000003</v>
      </c>
      <c r="K91" s="34"/>
      <c r="L91" s="31"/>
      <c r="M91" s="31">
        <f t="shared" si="77"/>
        <v>0</v>
      </c>
      <c r="N91" s="31">
        <f t="shared" si="78"/>
        <v>0</v>
      </c>
      <c r="O91" s="31">
        <f t="shared" si="79"/>
        <v>0</v>
      </c>
      <c r="P91" s="31">
        <f t="shared" si="80"/>
        <v>0</v>
      </c>
      <c r="Q91" s="140"/>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row>
    <row r="92" spans="1:49" s="14" customFormat="1" x14ac:dyDescent="0.3">
      <c r="A92" s="27" t="s">
        <v>508</v>
      </c>
      <c r="B92" s="13"/>
      <c r="C92" s="101" t="s">
        <v>407</v>
      </c>
      <c r="D92" s="29" t="s">
        <v>97</v>
      </c>
      <c r="E92" s="55"/>
      <c r="F92" s="55"/>
      <c r="G92" s="55"/>
      <c r="H92" s="55"/>
      <c r="I92" s="55"/>
      <c r="J92" s="55"/>
      <c r="K92" s="40"/>
      <c r="L92" s="55"/>
      <c r="M92" s="55"/>
      <c r="N92" s="55">
        <f>SUM(N93:N95)</f>
        <v>0</v>
      </c>
      <c r="O92" s="55">
        <f t="shared" ref="O92:P92" si="81">SUM(O93:O95)</f>
        <v>0</v>
      </c>
      <c r="P92" s="55">
        <f t="shared" si="81"/>
        <v>0</v>
      </c>
      <c r="Q92" s="139"/>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row>
    <row r="93" spans="1:49" s="14" customFormat="1" ht="31.2" x14ac:dyDescent="0.3">
      <c r="A93" s="13" t="s">
        <v>509</v>
      </c>
      <c r="B93" s="13"/>
      <c r="C93" s="102"/>
      <c r="D93" s="7" t="s">
        <v>77</v>
      </c>
      <c r="E93" s="31" t="s">
        <v>63</v>
      </c>
      <c r="F93" s="31">
        <v>0</v>
      </c>
      <c r="G93" s="31">
        <v>0</v>
      </c>
      <c r="H93" s="31">
        <v>3.7347000000000001</v>
      </c>
      <c r="I93" s="31">
        <v>0</v>
      </c>
      <c r="J93" s="31">
        <v>3.7347000000000001</v>
      </c>
      <c r="K93" s="34"/>
      <c r="L93" s="31"/>
      <c r="M93" s="31">
        <f t="shared" ref="M93:M95" si="82">K93+L93</f>
        <v>0</v>
      </c>
      <c r="N93" s="31">
        <f t="shared" ref="N93:N95" si="83">J93*K93</f>
        <v>0</v>
      </c>
      <c r="O93" s="31">
        <f t="shared" ref="O93:O95" si="84">J93*L93</f>
        <v>0</v>
      </c>
      <c r="P93" s="31">
        <f t="shared" ref="P93:P95" si="85">N93+O93</f>
        <v>0</v>
      </c>
      <c r="Q93" s="140"/>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row>
    <row r="94" spans="1:49" s="14" customFormat="1" x14ac:dyDescent="0.3">
      <c r="A94" s="13" t="s">
        <v>510</v>
      </c>
      <c r="B94" s="13"/>
      <c r="C94" s="102"/>
      <c r="D94" s="7" t="s">
        <v>23</v>
      </c>
      <c r="E94" s="31" t="s">
        <v>63</v>
      </c>
      <c r="F94" s="31">
        <v>0</v>
      </c>
      <c r="G94" s="31">
        <v>0</v>
      </c>
      <c r="H94" s="31">
        <v>3.7347000000000001</v>
      </c>
      <c r="I94" s="31">
        <v>0</v>
      </c>
      <c r="J94" s="31">
        <v>3.7347000000000001</v>
      </c>
      <c r="K94" s="34"/>
      <c r="L94" s="31"/>
      <c r="M94" s="31">
        <f t="shared" si="82"/>
        <v>0</v>
      </c>
      <c r="N94" s="31">
        <f t="shared" si="83"/>
        <v>0</v>
      </c>
      <c r="O94" s="31">
        <f t="shared" si="84"/>
        <v>0</v>
      </c>
      <c r="P94" s="31">
        <f t="shared" si="85"/>
        <v>0</v>
      </c>
      <c r="Q94" s="140"/>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row>
    <row r="95" spans="1:49" s="14" customFormat="1" ht="31.2" x14ac:dyDescent="0.3">
      <c r="A95" s="13" t="s">
        <v>511</v>
      </c>
      <c r="B95" s="13"/>
      <c r="C95" s="103"/>
      <c r="D95" s="7" t="s">
        <v>78</v>
      </c>
      <c r="E95" s="31" t="s">
        <v>63</v>
      </c>
      <c r="F95" s="31">
        <v>0</v>
      </c>
      <c r="G95" s="31">
        <v>0</v>
      </c>
      <c r="H95" s="31">
        <v>3.7347000000000001</v>
      </c>
      <c r="I95" s="31">
        <v>0</v>
      </c>
      <c r="J95" s="31">
        <v>3.7347000000000001</v>
      </c>
      <c r="K95" s="34"/>
      <c r="L95" s="31"/>
      <c r="M95" s="31">
        <f t="shared" si="82"/>
        <v>0</v>
      </c>
      <c r="N95" s="31">
        <f t="shared" si="83"/>
        <v>0</v>
      </c>
      <c r="O95" s="31">
        <f t="shared" si="84"/>
        <v>0</v>
      </c>
      <c r="P95" s="31">
        <f t="shared" si="85"/>
        <v>0</v>
      </c>
      <c r="Q95" s="140"/>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row>
    <row r="96" spans="1:49" s="14" customFormat="1" x14ac:dyDescent="0.3">
      <c r="A96" s="27" t="s">
        <v>512</v>
      </c>
      <c r="B96" s="13"/>
      <c r="C96" s="101" t="s">
        <v>408</v>
      </c>
      <c r="D96" s="29" t="s">
        <v>98</v>
      </c>
      <c r="E96" s="55"/>
      <c r="F96" s="55"/>
      <c r="G96" s="55"/>
      <c r="H96" s="55"/>
      <c r="I96" s="55"/>
      <c r="J96" s="55"/>
      <c r="K96" s="40"/>
      <c r="L96" s="55"/>
      <c r="M96" s="55"/>
      <c r="N96" s="55">
        <f>SUM(N97:N98)</f>
        <v>0</v>
      </c>
      <c r="O96" s="55">
        <f t="shared" ref="O96:P96" si="86">SUM(O97:O98)</f>
        <v>0</v>
      </c>
      <c r="P96" s="55">
        <f t="shared" si="86"/>
        <v>0</v>
      </c>
      <c r="Q96" s="139"/>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row>
    <row r="97" spans="1:49" s="14" customFormat="1" x14ac:dyDescent="0.3">
      <c r="A97" s="13" t="s">
        <v>513</v>
      </c>
      <c r="B97" s="13"/>
      <c r="C97" s="102"/>
      <c r="D97" s="7" t="s">
        <v>19</v>
      </c>
      <c r="E97" s="31" t="s">
        <v>63</v>
      </c>
      <c r="F97" s="31">
        <v>4.552702</v>
      </c>
      <c r="G97" s="31">
        <v>0</v>
      </c>
      <c r="H97" s="31">
        <v>0</v>
      </c>
      <c r="I97" s="31">
        <v>0</v>
      </c>
      <c r="J97" s="31">
        <v>4.552702</v>
      </c>
      <c r="K97" s="34"/>
      <c r="L97" s="31"/>
      <c r="M97" s="31">
        <f t="shared" ref="M97:M98" si="87">K97+L97</f>
        <v>0</v>
      </c>
      <c r="N97" s="31">
        <f t="shared" ref="N97:N98" si="88">J97*K97</f>
        <v>0</v>
      </c>
      <c r="O97" s="31">
        <f t="shared" ref="O97:O98" si="89">J97*L97</f>
        <v>0</v>
      </c>
      <c r="P97" s="31">
        <f t="shared" ref="P97:P98" si="90">N97+O97</f>
        <v>0</v>
      </c>
      <c r="Q97" s="140"/>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row>
    <row r="98" spans="1:49" s="14" customFormat="1" ht="31.2" x14ac:dyDescent="0.3">
      <c r="A98" s="13" t="s">
        <v>514</v>
      </c>
      <c r="B98" s="13"/>
      <c r="C98" s="103"/>
      <c r="D98" s="7" t="s">
        <v>75</v>
      </c>
      <c r="E98" s="31" t="s">
        <v>63</v>
      </c>
      <c r="F98" s="31">
        <v>4.552702</v>
      </c>
      <c r="G98" s="31">
        <v>0</v>
      </c>
      <c r="H98" s="31">
        <v>0</v>
      </c>
      <c r="I98" s="31">
        <v>0</v>
      </c>
      <c r="J98" s="31">
        <v>4.552702</v>
      </c>
      <c r="K98" s="34"/>
      <c r="L98" s="31"/>
      <c r="M98" s="31">
        <f t="shared" si="87"/>
        <v>0</v>
      </c>
      <c r="N98" s="31">
        <f t="shared" si="88"/>
        <v>0</v>
      </c>
      <c r="O98" s="31">
        <f t="shared" si="89"/>
        <v>0</v>
      </c>
      <c r="P98" s="31">
        <f t="shared" si="90"/>
        <v>0</v>
      </c>
      <c r="Q98" s="140"/>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row>
    <row r="99" spans="1:49" s="14" customFormat="1" x14ac:dyDescent="0.3">
      <c r="A99" s="27" t="s">
        <v>515</v>
      </c>
      <c r="B99" s="13"/>
      <c r="C99" s="101" t="s">
        <v>409</v>
      </c>
      <c r="D99" s="29" t="s">
        <v>99</v>
      </c>
      <c r="E99" s="55"/>
      <c r="F99" s="55"/>
      <c r="G99" s="55"/>
      <c r="H99" s="55"/>
      <c r="I99" s="55"/>
      <c r="J99" s="55"/>
      <c r="K99" s="40"/>
      <c r="L99" s="55"/>
      <c r="M99" s="55"/>
      <c r="N99" s="55">
        <f>SUM(N100:N102)</f>
        <v>0</v>
      </c>
      <c r="O99" s="55">
        <f t="shared" ref="O99:P99" si="91">SUM(O100:O102)</f>
        <v>0</v>
      </c>
      <c r="P99" s="55">
        <f t="shared" si="91"/>
        <v>0</v>
      </c>
      <c r="Q99" s="139"/>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row>
    <row r="100" spans="1:49" s="14" customFormat="1" x14ac:dyDescent="0.3">
      <c r="A100" s="13" t="s">
        <v>516</v>
      </c>
      <c r="B100" s="13"/>
      <c r="C100" s="102"/>
      <c r="D100" s="7" t="s">
        <v>67</v>
      </c>
      <c r="E100" s="31" t="s">
        <v>63</v>
      </c>
      <c r="F100" s="31">
        <v>855.38201100000003</v>
      </c>
      <c r="G100" s="31">
        <v>253.414376</v>
      </c>
      <c r="H100" s="31">
        <v>340.306962</v>
      </c>
      <c r="I100" s="31">
        <v>0</v>
      </c>
      <c r="J100" s="31">
        <v>1449.103349</v>
      </c>
      <c r="K100" s="34"/>
      <c r="L100" s="31"/>
      <c r="M100" s="31">
        <f t="shared" ref="M100:M102" si="92">K100+L100</f>
        <v>0</v>
      </c>
      <c r="N100" s="31">
        <f t="shared" ref="N100:N102" si="93">J100*K100</f>
        <v>0</v>
      </c>
      <c r="O100" s="31">
        <f t="shared" ref="O100:O102" si="94">J100*L100</f>
        <v>0</v>
      </c>
      <c r="P100" s="31">
        <f t="shared" ref="P100:P102" si="95">N100+O100</f>
        <v>0</v>
      </c>
      <c r="Q100" s="140"/>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row>
    <row r="101" spans="1:49" s="14" customFormat="1" x14ac:dyDescent="0.3">
      <c r="A101" s="13" t="s">
        <v>517</v>
      </c>
      <c r="B101" s="13"/>
      <c r="C101" s="102"/>
      <c r="D101" s="7" t="s">
        <v>17</v>
      </c>
      <c r="E101" s="31" t="s">
        <v>63</v>
      </c>
      <c r="F101" s="31">
        <v>855.38201100000003</v>
      </c>
      <c r="G101" s="31">
        <v>253.414376</v>
      </c>
      <c r="H101" s="31">
        <v>340.306962</v>
      </c>
      <c r="I101" s="31">
        <v>0</v>
      </c>
      <c r="J101" s="31">
        <v>1449.103349</v>
      </c>
      <c r="K101" s="34"/>
      <c r="L101" s="31"/>
      <c r="M101" s="31">
        <f t="shared" si="92"/>
        <v>0</v>
      </c>
      <c r="N101" s="31">
        <f t="shared" si="93"/>
        <v>0</v>
      </c>
      <c r="O101" s="31">
        <f t="shared" si="94"/>
        <v>0</v>
      </c>
      <c r="P101" s="31">
        <f t="shared" si="95"/>
        <v>0</v>
      </c>
      <c r="Q101" s="140"/>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row>
    <row r="102" spans="1:49" s="14" customFormat="1" x14ac:dyDescent="0.3">
      <c r="A102" s="13" t="s">
        <v>518</v>
      </c>
      <c r="B102" s="13"/>
      <c r="C102" s="103"/>
      <c r="D102" s="7" t="s">
        <v>429</v>
      </c>
      <c r="E102" s="31" t="s">
        <v>63</v>
      </c>
      <c r="F102" s="31">
        <v>855.38201100000003</v>
      </c>
      <c r="G102" s="31">
        <v>253.414376</v>
      </c>
      <c r="H102" s="31">
        <v>340.306962</v>
      </c>
      <c r="I102" s="31">
        <v>0</v>
      </c>
      <c r="J102" s="31">
        <v>1449.103349</v>
      </c>
      <c r="K102" s="34"/>
      <c r="L102" s="31"/>
      <c r="M102" s="31">
        <f t="shared" si="92"/>
        <v>0</v>
      </c>
      <c r="N102" s="31">
        <f t="shared" si="93"/>
        <v>0</v>
      </c>
      <c r="O102" s="31">
        <f t="shared" si="94"/>
        <v>0</v>
      </c>
      <c r="P102" s="31">
        <f t="shared" si="95"/>
        <v>0</v>
      </c>
      <c r="Q102" s="140"/>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row>
    <row r="103" spans="1:49" s="14" customFormat="1" ht="15.75" customHeight="1" x14ac:dyDescent="0.3">
      <c r="A103" s="27" t="s">
        <v>519</v>
      </c>
      <c r="B103" s="13"/>
      <c r="C103" s="101" t="s">
        <v>410</v>
      </c>
      <c r="D103" s="29" t="s">
        <v>100</v>
      </c>
      <c r="E103" s="55"/>
      <c r="F103" s="55"/>
      <c r="G103" s="55"/>
      <c r="H103" s="55"/>
      <c r="I103" s="55"/>
      <c r="J103" s="55"/>
      <c r="K103" s="40"/>
      <c r="L103" s="55"/>
      <c r="M103" s="55"/>
      <c r="N103" s="55">
        <f>SUM(N104:N106)</f>
        <v>0</v>
      </c>
      <c r="O103" s="55">
        <f t="shared" ref="O103:P103" si="96">SUM(O104:O106)</f>
        <v>0</v>
      </c>
      <c r="P103" s="55">
        <f t="shared" si="96"/>
        <v>0</v>
      </c>
      <c r="Q103" s="139"/>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row>
    <row r="104" spans="1:49" s="14" customFormat="1" x14ac:dyDescent="0.3">
      <c r="A104" s="13" t="s">
        <v>520</v>
      </c>
      <c r="B104" s="13"/>
      <c r="C104" s="102"/>
      <c r="D104" s="7" t="s">
        <v>79</v>
      </c>
      <c r="E104" s="31" t="s">
        <v>63</v>
      </c>
      <c r="F104" s="31">
        <v>557.00368000000003</v>
      </c>
      <c r="G104" s="31">
        <v>138.42158000000001</v>
      </c>
      <c r="H104" s="31">
        <v>457.98331400000001</v>
      </c>
      <c r="I104" s="31">
        <v>0</v>
      </c>
      <c r="J104" s="31">
        <v>1153.408574</v>
      </c>
      <c r="K104" s="34"/>
      <c r="L104" s="31"/>
      <c r="M104" s="31">
        <f t="shared" ref="M104:M106" si="97">K104+L104</f>
        <v>0</v>
      </c>
      <c r="N104" s="31">
        <f t="shared" ref="N104:N106" si="98">J104*K104</f>
        <v>0</v>
      </c>
      <c r="O104" s="31">
        <f t="shared" ref="O104:O106" si="99">J104*L104</f>
        <v>0</v>
      </c>
      <c r="P104" s="31">
        <f t="shared" ref="P104:P106" si="100">N104+O104</f>
        <v>0</v>
      </c>
      <c r="Q104" s="140"/>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row>
    <row r="105" spans="1:49" s="14" customFormat="1" x14ac:dyDescent="0.3">
      <c r="A105" s="13" t="s">
        <v>521</v>
      </c>
      <c r="B105" s="13"/>
      <c r="C105" s="102"/>
      <c r="D105" s="7" t="s">
        <v>17</v>
      </c>
      <c r="E105" s="31" t="s">
        <v>63</v>
      </c>
      <c r="F105" s="31">
        <v>557.00368000000003</v>
      </c>
      <c r="G105" s="31">
        <v>138.42158000000001</v>
      </c>
      <c r="H105" s="31">
        <v>457.98331400000001</v>
      </c>
      <c r="I105" s="31">
        <v>0</v>
      </c>
      <c r="J105" s="31">
        <v>1153.408574</v>
      </c>
      <c r="K105" s="34"/>
      <c r="L105" s="31"/>
      <c r="M105" s="31">
        <f t="shared" si="97"/>
        <v>0</v>
      </c>
      <c r="N105" s="31">
        <f t="shared" si="98"/>
        <v>0</v>
      </c>
      <c r="O105" s="31">
        <f t="shared" si="99"/>
        <v>0</v>
      </c>
      <c r="P105" s="31">
        <f t="shared" si="100"/>
        <v>0</v>
      </c>
      <c r="Q105" s="140"/>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row>
    <row r="106" spans="1:49" s="14" customFormat="1" x14ac:dyDescent="0.3">
      <c r="A106" s="13" t="s">
        <v>522</v>
      </c>
      <c r="B106" s="13"/>
      <c r="C106" s="103"/>
      <c r="D106" s="7" t="s">
        <v>81</v>
      </c>
      <c r="E106" s="31" t="s">
        <v>63</v>
      </c>
      <c r="F106" s="31">
        <v>557.00368000000003</v>
      </c>
      <c r="G106" s="31">
        <v>138.42158000000001</v>
      </c>
      <c r="H106" s="31">
        <v>457.98331400000001</v>
      </c>
      <c r="I106" s="31">
        <v>0</v>
      </c>
      <c r="J106" s="31">
        <v>1153.408574</v>
      </c>
      <c r="K106" s="34"/>
      <c r="L106" s="31"/>
      <c r="M106" s="31">
        <f t="shared" si="97"/>
        <v>0</v>
      </c>
      <c r="N106" s="31">
        <f t="shared" si="98"/>
        <v>0</v>
      </c>
      <c r="O106" s="31">
        <f t="shared" si="99"/>
        <v>0</v>
      </c>
      <c r="P106" s="31">
        <f t="shared" si="100"/>
        <v>0</v>
      </c>
      <c r="Q106" s="140"/>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row>
    <row r="107" spans="1:49" s="14" customFormat="1" x14ac:dyDescent="0.3">
      <c r="A107" s="27" t="s">
        <v>523</v>
      </c>
      <c r="B107" s="13"/>
      <c r="C107" s="101" t="s">
        <v>412</v>
      </c>
      <c r="D107" s="29" t="s">
        <v>101</v>
      </c>
      <c r="E107" s="55"/>
      <c r="F107" s="55"/>
      <c r="G107" s="55"/>
      <c r="H107" s="55"/>
      <c r="I107" s="55"/>
      <c r="J107" s="55"/>
      <c r="K107" s="40"/>
      <c r="L107" s="55"/>
      <c r="M107" s="55"/>
      <c r="N107" s="55">
        <f>SUM(N108:N110)</f>
        <v>0</v>
      </c>
      <c r="O107" s="55">
        <f t="shared" ref="O107:P107" si="101">SUM(O108:O110)</f>
        <v>0</v>
      </c>
      <c r="P107" s="55">
        <f t="shared" si="101"/>
        <v>0</v>
      </c>
      <c r="Q107" s="139"/>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row>
    <row r="108" spans="1:49" s="14" customFormat="1" x14ac:dyDescent="0.3">
      <c r="A108" s="13" t="s">
        <v>524</v>
      </c>
      <c r="B108" s="13"/>
      <c r="C108" s="102"/>
      <c r="D108" s="7" t="s">
        <v>79</v>
      </c>
      <c r="E108" s="31" t="s">
        <v>63</v>
      </c>
      <c r="F108" s="31">
        <v>6848.4587799999999</v>
      </c>
      <c r="G108" s="31">
        <v>1385.388604</v>
      </c>
      <c r="H108" s="31">
        <v>3367.222753</v>
      </c>
      <c r="I108" s="31">
        <v>0</v>
      </c>
      <c r="J108" s="31">
        <v>11601.070137000001</v>
      </c>
      <c r="K108" s="34"/>
      <c r="L108" s="31"/>
      <c r="M108" s="31">
        <f t="shared" ref="M108:M110" si="102">K108+L108</f>
        <v>0</v>
      </c>
      <c r="N108" s="31">
        <f t="shared" ref="N108:N110" si="103">J108*K108</f>
        <v>0</v>
      </c>
      <c r="O108" s="31">
        <f t="shared" ref="O108:O110" si="104">J108*L108</f>
        <v>0</v>
      </c>
      <c r="P108" s="31">
        <f t="shared" ref="P108:P110" si="105">N108+O108</f>
        <v>0</v>
      </c>
      <c r="Q108" s="140"/>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row>
    <row r="109" spans="1:49" s="14" customFormat="1" x14ac:dyDescent="0.3">
      <c r="A109" s="13" t="s">
        <v>525</v>
      </c>
      <c r="B109" s="13"/>
      <c r="C109" s="102"/>
      <c r="D109" s="7" t="s">
        <v>80</v>
      </c>
      <c r="E109" s="31" t="s">
        <v>63</v>
      </c>
      <c r="F109" s="31">
        <v>6848.4587799999999</v>
      </c>
      <c r="G109" s="31">
        <v>1385.388604</v>
      </c>
      <c r="H109" s="31">
        <v>3367.222753</v>
      </c>
      <c r="I109" s="31">
        <v>0</v>
      </c>
      <c r="J109" s="31">
        <v>11601.070137000001</v>
      </c>
      <c r="K109" s="34"/>
      <c r="L109" s="31"/>
      <c r="M109" s="31">
        <f t="shared" si="102"/>
        <v>0</v>
      </c>
      <c r="N109" s="31">
        <f t="shared" si="103"/>
        <v>0</v>
      </c>
      <c r="O109" s="31">
        <f t="shared" si="104"/>
        <v>0</v>
      </c>
      <c r="P109" s="31">
        <f t="shared" si="105"/>
        <v>0</v>
      </c>
      <c r="Q109" s="140"/>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row>
    <row r="110" spans="1:49" s="14" customFormat="1" x14ac:dyDescent="0.3">
      <c r="A110" s="13" t="s">
        <v>526</v>
      </c>
      <c r="B110" s="13"/>
      <c r="C110" s="103"/>
      <c r="D110" s="7" t="s">
        <v>82</v>
      </c>
      <c r="E110" s="31" t="s">
        <v>63</v>
      </c>
      <c r="F110" s="31">
        <v>6848.4587799999999</v>
      </c>
      <c r="G110" s="31">
        <v>1385.388604</v>
      </c>
      <c r="H110" s="31">
        <v>3367.222753</v>
      </c>
      <c r="I110" s="31">
        <v>0</v>
      </c>
      <c r="J110" s="31">
        <v>11601.070137000001</v>
      </c>
      <c r="K110" s="34"/>
      <c r="L110" s="31"/>
      <c r="M110" s="31">
        <f t="shared" si="102"/>
        <v>0</v>
      </c>
      <c r="N110" s="31">
        <f t="shared" si="103"/>
        <v>0</v>
      </c>
      <c r="O110" s="31">
        <f t="shared" si="104"/>
        <v>0</v>
      </c>
      <c r="P110" s="31">
        <f t="shared" si="105"/>
        <v>0</v>
      </c>
      <c r="Q110" s="140"/>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row>
    <row r="111" spans="1:49" s="14" customFormat="1" x14ac:dyDescent="0.3">
      <c r="A111" s="27" t="s">
        <v>527</v>
      </c>
      <c r="B111" s="13"/>
      <c r="C111" s="101" t="s">
        <v>413</v>
      </c>
      <c r="D111" s="29" t="s">
        <v>102</v>
      </c>
      <c r="E111" s="55"/>
      <c r="F111" s="55"/>
      <c r="G111" s="55"/>
      <c r="H111" s="55"/>
      <c r="I111" s="55"/>
      <c r="J111" s="55"/>
      <c r="K111" s="40"/>
      <c r="L111" s="55"/>
      <c r="M111" s="55"/>
      <c r="N111" s="55">
        <f>SUM(N112)</f>
        <v>0</v>
      </c>
      <c r="O111" s="55">
        <f t="shared" ref="O111:P111" si="106">SUM(O112)</f>
        <v>0</v>
      </c>
      <c r="P111" s="55">
        <f t="shared" si="106"/>
        <v>0</v>
      </c>
      <c r="Q111" s="139"/>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row>
    <row r="112" spans="1:49" s="14" customFormat="1" x14ac:dyDescent="0.3">
      <c r="A112" s="13" t="s">
        <v>528</v>
      </c>
      <c r="B112" s="13"/>
      <c r="C112" s="103"/>
      <c r="D112" s="7" t="s">
        <v>83</v>
      </c>
      <c r="E112" s="31" t="s">
        <v>63</v>
      </c>
      <c r="F112" s="31">
        <v>45.333995000000002</v>
      </c>
      <c r="G112" s="31">
        <v>23.441296999999999</v>
      </c>
      <c r="H112" s="31">
        <v>41.374399999999994</v>
      </c>
      <c r="I112" s="31">
        <v>0</v>
      </c>
      <c r="J112" s="31">
        <v>110.149692</v>
      </c>
      <c r="K112" s="34"/>
      <c r="L112" s="31"/>
      <c r="M112" s="31">
        <f t="shared" ref="M112" si="107">K112+L112</f>
        <v>0</v>
      </c>
      <c r="N112" s="31">
        <f>J112*K112</f>
        <v>0</v>
      </c>
      <c r="O112" s="31">
        <f>J112*L112</f>
        <v>0</v>
      </c>
      <c r="P112" s="31">
        <f>N112+O112</f>
        <v>0</v>
      </c>
      <c r="Q112" s="140"/>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row>
    <row r="113" spans="1:49" s="14" customFormat="1" x14ac:dyDescent="0.3">
      <c r="A113" s="27" t="s">
        <v>529</v>
      </c>
      <c r="B113" s="13"/>
      <c r="C113" s="101" t="s">
        <v>414</v>
      </c>
      <c r="D113" s="29" t="s">
        <v>103</v>
      </c>
      <c r="E113" s="55"/>
      <c r="F113" s="55"/>
      <c r="G113" s="55"/>
      <c r="H113" s="55"/>
      <c r="I113" s="55"/>
      <c r="J113" s="55"/>
      <c r="K113" s="40"/>
      <c r="L113" s="55"/>
      <c r="M113" s="55"/>
      <c r="N113" s="55">
        <f>SUM(N114:N117)</f>
        <v>0</v>
      </c>
      <c r="O113" s="55">
        <f t="shared" ref="O113:P113" si="108">SUM(O114:O117)</f>
        <v>0</v>
      </c>
      <c r="P113" s="55">
        <f t="shared" si="108"/>
        <v>0</v>
      </c>
      <c r="Q113" s="139"/>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row>
    <row r="114" spans="1:49" s="14" customFormat="1" x14ac:dyDescent="0.3">
      <c r="A114" s="13" t="s">
        <v>530</v>
      </c>
      <c r="B114" s="13"/>
      <c r="C114" s="102"/>
      <c r="D114" s="7" t="s">
        <v>84</v>
      </c>
      <c r="E114" s="31" t="s">
        <v>63</v>
      </c>
      <c r="F114" s="31">
        <v>733.70265200000006</v>
      </c>
      <c r="G114" s="31">
        <v>189.95825099999999</v>
      </c>
      <c r="H114" s="31">
        <v>510.36521899999997</v>
      </c>
      <c r="I114" s="31">
        <v>0</v>
      </c>
      <c r="J114" s="31">
        <v>1434.026122</v>
      </c>
      <c r="K114" s="34"/>
      <c r="L114" s="31"/>
      <c r="M114" s="31">
        <f t="shared" ref="M114:M117" si="109">K114+L114</f>
        <v>0</v>
      </c>
      <c r="N114" s="31">
        <f t="shared" ref="N114:N117" si="110">J114*K114</f>
        <v>0</v>
      </c>
      <c r="O114" s="31">
        <f t="shared" ref="O114:O117" si="111">J114*L114</f>
        <v>0</v>
      </c>
      <c r="P114" s="31">
        <f t="shared" ref="P114:P117" si="112">N114+O114</f>
        <v>0</v>
      </c>
      <c r="Q114" s="140"/>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row>
    <row r="115" spans="1:49" s="14" customFormat="1" x14ac:dyDescent="0.3">
      <c r="A115" s="13" t="s">
        <v>531</v>
      </c>
      <c r="B115" s="13"/>
      <c r="C115" s="102"/>
      <c r="D115" s="7" t="s">
        <v>68</v>
      </c>
      <c r="E115" s="31" t="s">
        <v>63</v>
      </c>
      <c r="F115" s="31">
        <v>733.70265200000006</v>
      </c>
      <c r="G115" s="31">
        <v>189.95825099999999</v>
      </c>
      <c r="H115" s="31">
        <v>510.36521899999997</v>
      </c>
      <c r="I115" s="31">
        <v>0</v>
      </c>
      <c r="J115" s="31">
        <v>1434.026122</v>
      </c>
      <c r="K115" s="34"/>
      <c r="L115" s="31"/>
      <c r="M115" s="31">
        <f t="shared" si="109"/>
        <v>0</v>
      </c>
      <c r="N115" s="31">
        <f t="shared" si="110"/>
        <v>0</v>
      </c>
      <c r="O115" s="31">
        <f t="shared" si="111"/>
        <v>0</v>
      </c>
      <c r="P115" s="31">
        <f t="shared" si="112"/>
        <v>0</v>
      </c>
      <c r="Q115" s="140"/>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row>
    <row r="116" spans="1:49" s="14" customFormat="1" x14ac:dyDescent="0.3">
      <c r="A116" s="13" t="s">
        <v>532</v>
      </c>
      <c r="B116" s="13"/>
      <c r="C116" s="102"/>
      <c r="D116" s="7" t="s">
        <v>80</v>
      </c>
      <c r="E116" s="31" t="s">
        <v>63</v>
      </c>
      <c r="F116" s="31">
        <v>733.70265200000006</v>
      </c>
      <c r="G116" s="31">
        <v>189.95825099999999</v>
      </c>
      <c r="H116" s="31">
        <v>510.36521899999997</v>
      </c>
      <c r="I116" s="31">
        <v>0</v>
      </c>
      <c r="J116" s="31">
        <v>1434.026122</v>
      </c>
      <c r="K116" s="34"/>
      <c r="L116" s="31"/>
      <c r="M116" s="31">
        <f t="shared" si="109"/>
        <v>0</v>
      </c>
      <c r="N116" s="31">
        <f t="shared" si="110"/>
        <v>0</v>
      </c>
      <c r="O116" s="31">
        <f t="shared" si="111"/>
        <v>0</v>
      </c>
      <c r="P116" s="31">
        <f t="shared" si="112"/>
        <v>0</v>
      </c>
      <c r="Q116" s="140"/>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row>
    <row r="117" spans="1:49" s="14" customFormat="1" x14ac:dyDescent="0.3">
      <c r="A117" s="13" t="s">
        <v>533</v>
      </c>
      <c r="B117" s="13"/>
      <c r="C117" s="103"/>
      <c r="D117" s="7" t="s">
        <v>85</v>
      </c>
      <c r="E117" s="31" t="s">
        <v>63</v>
      </c>
      <c r="F117" s="31">
        <v>733.70265200000006</v>
      </c>
      <c r="G117" s="31">
        <v>189.95825099999999</v>
      </c>
      <c r="H117" s="31">
        <v>510.36521899999997</v>
      </c>
      <c r="I117" s="31">
        <v>0</v>
      </c>
      <c r="J117" s="31">
        <v>1434.026122</v>
      </c>
      <c r="K117" s="34"/>
      <c r="L117" s="31"/>
      <c r="M117" s="31">
        <f t="shared" si="109"/>
        <v>0</v>
      </c>
      <c r="N117" s="31">
        <f t="shared" si="110"/>
        <v>0</v>
      </c>
      <c r="O117" s="31">
        <f t="shared" si="111"/>
        <v>0</v>
      </c>
      <c r="P117" s="31">
        <f t="shared" si="112"/>
        <v>0</v>
      </c>
      <c r="Q117" s="140"/>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row>
    <row r="118" spans="1:49" s="14" customFormat="1" x14ac:dyDescent="0.3">
      <c r="A118" s="27" t="s">
        <v>534</v>
      </c>
      <c r="B118" s="13"/>
      <c r="C118" s="101" t="s">
        <v>415</v>
      </c>
      <c r="D118" s="29" t="s">
        <v>104</v>
      </c>
      <c r="E118" s="55"/>
      <c r="F118" s="55"/>
      <c r="G118" s="55"/>
      <c r="H118" s="55"/>
      <c r="I118" s="55"/>
      <c r="J118" s="55"/>
      <c r="K118" s="40"/>
      <c r="L118" s="55"/>
      <c r="M118" s="55"/>
      <c r="N118" s="55">
        <f>SUM(N119:N122)</f>
        <v>0</v>
      </c>
      <c r="O118" s="55">
        <f t="shared" ref="O118:P118" si="113">SUM(O119:O122)</f>
        <v>0</v>
      </c>
      <c r="P118" s="55">
        <f t="shared" si="113"/>
        <v>0</v>
      </c>
      <c r="Q118" s="139"/>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row>
    <row r="119" spans="1:49" s="14" customFormat="1" x14ac:dyDescent="0.3">
      <c r="A119" s="13" t="s">
        <v>535</v>
      </c>
      <c r="B119" s="13"/>
      <c r="C119" s="102"/>
      <c r="D119" s="7" t="s">
        <v>86</v>
      </c>
      <c r="E119" s="31" t="s">
        <v>63</v>
      </c>
      <c r="F119" s="31">
        <v>49.444918000000001</v>
      </c>
      <c r="G119" s="31">
        <v>14.987976</v>
      </c>
      <c r="H119" s="31">
        <v>20.226911000000001</v>
      </c>
      <c r="I119" s="31">
        <v>0</v>
      </c>
      <c r="J119" s="31">
        <v>84.659805000000006</v>
      </c>
      <c r="K119" s="34"/>
      <c r="L119" s="31"/>
      <c r="M119" s="31">
        <f t="shared" ref="M119:M122" si="114">K119+L119</f>
        <v>0</v>
      </c>
      <c r="N119" s="31">
        <f t="shared" ref="N119:N122" si="115">J119*K119</f>
        <v>0</v>
      </c>
      <c r="O119" s="31">
        <f t="shared" ref="O119:O122" si="116">J119*L119</f>
        <v>0</v>
      </c>
      <c r="P119" s="31">
        <f t="shared" ref="P119:P122" si="117">N119+O119</f>
        <v>0</v>
      </c>
      <c r="Q119" s="140"/>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row>
    <row r="120" spans="1:49" s="14" customFormat="1" x14ac:dyDescent="0.3">
      <c r="A120" s="13" t="s">
        <v>536</v>
      </c>
      <c r="B120" s="13"/>
      <c r="C120" s="102"/>
      <c r="D120" s="7" t="s">
        <v>68</v>
      </c>
      <c r="E120" s="31" t="s">
        <v>63</v>
      </c>
      <c r="F120" s="31">
        <v>49.444918000000001</v>
      </c>
      <c r="G120" s="31">
        <v>14.987976</v>
      </c>
      <c r="H120" s="31">
        <v>20.226911000000001</v>
      </c>
      <c r="I120" s="31">
        <v>0</v>
      </c>
      <c r="J120" s="31">
        <v>84.659805000000006</v>
      </c>
      <c r="K120" s="34"/>
      <c r="L120" s="31"/>
      <c r="M120" s="31">
        <f t="shared" si="114"/>
        <v>0</v>
      </c>
      <c r="N120" s="31">
        <f t="shared" si="115"/>
        <v>0</v>
      </c>
      <c r="O120" s="31">
        <f t="shared" si="116"/>
        <v>0</v>
      </c>
      <c r="P120" s="31">
        <f t="shared" si="117"/>
        <v>0</v>
      </c>
      <c r="Q120" s="140"/>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row>
    <row r="121" spans="1:49" s="14" customFormat="1" x14ac:dyDescent="0.3">
      <c r="A121" s="13" t="s">
        <v>537</v>
      </c>
      <c r="B121" s="13"/>
      <c r="C121" s="102"/>
      <c r="D121" s="7" t="s">
        <v>87</v>
      </c>
      <c r="E121" s="31" t="s">
        <v>63</v>
      </c>
      <c r="F121" s="31">
        <v>49.444918000000001</v>
      </c>
      <c r="G121" s="31">
        <v>14.987976</v>
      </c>
      <c r="H121" s="31">
        <v>20.226911000000001</v>
      </c>
      <c r="I121" s="31">
        <v>0</v>
      </c>
      <c r="J121" s="31">
        <v>84.659805000000006</v>
      </c>
      <c r="K121" s="34"/>
      <c r="L121" s="31"/>
      <c r="M121" s="31">
        <f t="shared" si="114"/>
        <v>0</v>
      </c>
      <c r="N121" s="31">
        <f t="shared" si="115"/>
        <v>0</v>
      </c>
      <c r="O121" s="31">
        <f t="shared" si="116"/>
        <v>0</v>
      </c>
      <c r="P121" s="31">
        <f t="shared" si="117"/>
        <v>0</v>
      </c>
      <c r="Q121" s="140"/>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row>
    <row r="122" spans="1:49" s="14" customFormat="1" x14ac:dyDescent="0.3">
      <c r="A122" s="13" t="s">
        <v>538</v>
      </c>
      <c r="B122" s="13"/>
      <c r="C122" s="103"/>
      <c r="D122" s="7" t="s">
        <v>43</v>
      </c>
      <c r="E122" s="31" t="s">
        <v>63</v>
      </c>
      <c r="F122" s="31">
        <v>49.444918000000001</v>
      </c>
      <c r="G122" s="31">
        <v>14.987976</v>
      </c>
      <c r="H122" s="31">
        <v>20.226911000000001</v>
      </c>
      <c r="I122" s="31">
        <v>0</v>
      </c>
      <c r="J122" s="31">
        <v>84.659805000000006</v>
      </c>
      <c r="K122" s="34"/>
      <c r="L122" s="31"/>
      <c r="M122" s="31">
        <f t="shared" si="114"/>
        <v>0</v>
      </c>
      <c r="N122" s="31">
        <f t="shared" si="115"/>
        <v>0</v>
      </c>
      <c r="O122" s="31">
        <f t="shared" si="116"/>
        <v>0</v>
      </c>
      <c r="P122" s="31">
        <f t="shared" si="117"/>
        <v>0</v>
      </c>
      <c r="Q122" s="140"/>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row>
    <row r="123" spans="1:49" s="14" customFormat="1" x14ac:dyDescent="0.3">
      <c r="A123" s="27" t="s">
        <v>539</v>
      </c>
      <c r="B123" s="13"/>
      <c r="C123" s="101" t="s">
        <v>413</v>
      </c>
      <c r="D123" s="29" t="s">
        <v>105</v>
      </c>
      <c r="E123" s="55"/>
      <c r="F123" s="55"/>
      <c r="G123" s="55"/>
      <c r="H123" s="55"/>
      <c r="I123" s="55"/>
      <c r="J123" s="55"/>
      <c r="K123" s="40"/>
      <c r="L123" s="55"/>
      <c r="M123" s="55"/>
      <c r="N123" s="55">
        <f>SUM(N124:N128)</f>
        <v>0</v>
      </c>
      <c r="O123" s="55">
        <f t="shared" ref="O123:P123" si="118">SUM(O124:O128)</f>
        <v>0</v>
      </c>
      <c r="P123" s="55">
        <f t="shared" si="118"/>
        <v>0</v>
      </c>
      <c r="Q123" s="139"/>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row>
    <row r="124" spans="1:49" s="14" customFormat="1" x14ac:dyDescent="0.3">
      <c r="A124" s="13" t="s">
        <v>540</v>
      </c>
      <c r="B124" s="13"/>
      <c r="C124" s="102"/>
      <c r="D124" s="7" t="s">
        <v>88</v>
      </c>
      <c r="E124" s="31" t="s">
        <v>63</v>
      </c>
      <c r="F124" s="31">
        <v>20.316499</v>
      </c>
      <c r="G124" s="31">
        <v>0</v>
      </c>
      <c r="H124" s="31">
        <v>8.16</v>
      </c>
      <c r="I124" s="31">
        <v>0</v>
      </c>
      <c r="J124" s="31">
        <v>28.476499</v>
      </c>
      <c r="K124" s="34"/>
      <c r="L124" s="31"/>
      <c r="M124" s="31">
        <f t="shared" ref="M124:M128" si="119">K124+L124</f>
        <v>0</v>
      </c>
      <c r="N124" s="31">
        <f t="shared" ref="N124:N128" si="120">J124*K124</f>
        <v>0</v>
      </c>
      <c r="O124" s="31">
        <f t="shared" ref="O124:O128" si="121">J124*L124</f>
        <v>0</v>
      </c>
      <c r="P124" s="31">
        <f t="shared" ref="P124:P128" si="122">N124+O124</f>
        <v>0</v>
      </c>
      <c r="Q124" s="140"/>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row>
    <row r="125" spans="1:49" s="14" customFormat="1" x14ac:dyDescent="0.3">
      <c r="A125" s="13" t="s">
        <v>541</v>
      </c>
      <c r="B125" s="13"/>
      <c r="C125" s="102"/>
      <c r="D125" s="7" t="s">
        <v>17</v>
      </c>
      <c r="E125" s="31" t="s">
        <v>63</v>
      </c>
      <c r="F125" s="31">
        <v>20.316499</v>
      </c>
      <c r="G125" s="31">
        <v>0</v>
      </c>
      <c r="H125" s="31">
        <v>8.16</v>
      </c>
      <c r="I125" s="31">
        <v>0</v>
      </c>
      <c r="J125" s="31">
        <v>28.476499</v>
      </c>
      <c r="K125" s="34"/>
      <c r="L125" s="31"/>
      <c r="M125" s="31">
        <f t="shared" si="119"/>
        <v>0</v>
      </c>
      <c r="N125" s="31">
        <f t="shared" si="120"/>
        <v>0</v>
      </c>
      <c r="O125" s="31">
        <f t="shared" si="121"/>
        <v>0</v>
      </c>
      <c r="P125" s="31">
        <f t="shared" si="122"/>
        <v>0</v>
      </c>
      <c r="Q125" s="140"/>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row>
    <row r="126" spans="1:49" s="14" customFormat="1" x14ac:dyDescent="0.3">
      <c r="A126" s="13" t="s">
        <v>542</v>
      </c>
      <c r="B126" s="13"/>
      <c r="C126" s="102"/>
      <c r="D126" s="7" t="s">
        <v>89</v>
      </c>
      <c r="E126" s="31" t="s">
        <v>63</v>
      </c>
      <c r="F126" s="31">
        <v>20.316499</v>
      </c>
      <c r="G126" s="31">
        <v>0</v>
      </c>
      <c r="H126" s="31">
        <v>8.16</v>
      </c>
      <c r="I126" s="31">
        <v>0</v>
      </c>
      <c r="J126" s="31">
        <v>28.476499</v>
      </c>
      <c r="K126" s="34"/>
      <c r="L126" s="31"/>
      <c r="M126" s="31">
        <f t="shared" si="119"/>
        <v>0</v>
      </c>
      <c r="N126" s="31">
        <f t="shared" si="120"/>
        <v>0</v>
      </c>
      <c r="O126" s="31">
        <f t="shared" si="121"/>
        <v>0</v>
      </c>
      <c r="P126" s="31">
        <f t="shared" si="122"/>
        <v>0</v>
      </c>
      <c r="Q126" s="140"/>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row>
    <row r="127" spans="1:49" s="14" customFormat="1" x14ac:dyDescent="0.3">
      <c r="A127" s="13" t="s">
        <v>543</v>
      </c>
      <c r="B127" s="13"/>
      <c r="C127" s="102"/>
      <c r="D127" s="7" t="s">
        <v>90</v>
      </c>
      <c r="E127" s="31" t="s">
        <v>63</v>
      </c>
      <c r="F127" s="31">
        <v>20.316499</v>
      </c>
      <c r="G127" s="31">
        <v>0</v>
      </c>
      <c r="H127" s="31">
        <v>8.16</v>
      </c>
      <c r="I127" s="31">
        <v>0</v>
      </c>
      <c r="J127" s="31">
        <v>28.476499</v>
      </c>
      <c r="K127" s="34"/>
      <c r="L127" s="31"/>
      <c r="M127" s="31">
        <f t="shared" si="119"/>
        <v>0</v>
      </c>
      <c r="N127" s="31">
        <f t="shared" si="120"/>
        <v>0</v>
      </c>
      <c r="O127" s="31">
        <f t="shared" si="121"/>
        <v>0</v>
      </c>
      <c r="P127" s="31">
        <f t="shared" si="122"/>
        <v>0</v>
      </c>
      <c r="Q127" s="140"/>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row>
    <row r="128" spans="1:49" s="14" customFormat="1" x14ac:dyDescent="0.3">
      <c r="A128" s="13" t="s">
        <v>544</v>
      </c>
      <c r="B128" s="13"/>
      <c r="C128" s="103"/>
      <c r="D128" s="7" t="s">
        <v>91</v>
      </c>
      <c r="E128" s="31" t="s">
        <v>63</v>
      </c>
      <c r="F128" s="31">
        <v>20.316499</v>
      </c>
      <c r="G128" s="31">
        <v>0</v>
      </c>
      <c r="H128" s="31">
        <v>8.16</v>
      </c>
      <c r="I128" s="31">
        <v>0</v>
      </c>
      <c r="J128" s="31">
        <v>28.476499</v>
      </c>
      <c r="K128" s="34"/>
      <c r="L128" s="31"/>
      <c r="M128" s="31">
        <f t="shared" si="119"/>
        <v>0</v>
      </c>
      <c r="N128" s="31">
        <f t="shared" si="120"/>
        <v>0</v>
      </c>
      <c r="O128" s="31">
        <f t="shared" si="121"/>
        <v>0</v>
      </c>
      <c r="P128" s="31">
        <f t="shared" si="122"/>
        <v>0</v>
      </c>
      <c r="Q128" s="140"/>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row>
    <row r="129" spans="1:49" s="14" customFormat="1" x14ac:dyDescent="0.3">
      <c r="A129" s="27" t="s">
        <v>545</v>
      </c>
      <c r="B129" s="13"/>
      <c r="C129" s="101" t="s">
        <v>413</v>
      </c>
      <c r="D129" s="29" t="s">
        <v>106</v>
      </c>
      <c r="E129" s="55"/>
      <c r="F129" s="55"/>
      <c r="G129" s="55"/>
      <c r="H129" s="55"/>
      <c r="I129" s="55"/>
      <c r="J129" s="55"/>
      <c r="K129" s="40"/>
      <c r="L129" s="55"/>
      <c r="M129" s="55"/>
      <c r="N129" s="55">
        <f>SUM(N130)</f>
        <v>0</v>
      </c>
      <c r="O129" s="55">
        <f t="shared" ref="O129:P129" si="123">SUM(O130)</f>
        <v>0</v>
      </c>
      <c r="P129" s="55">
        <f t="shared" si="123"/>
        <v>0</v>
      </c>
      <c r="Q129" s="139"/>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row>
    <row r="130" spans="1:49" s="14" customFormat="1" x14ac:dyDescent="0.3">
      <c r="A130" s="13" t="s">
        <v>546</v>
      </c>
      <c r="B130" s="13"/>
      <c r="C130" s="103"/>
      <c r="D130" s="7" t="s">
        <v>83</v>
      </c>
      <c r="E130" s="31" t="s">
        <v>63</v>
      </c>
      <c r="F130" s="31">
        <v>389.17478599999998</v>
      </c>
      <c r="G130" s="31">
        <v>58.019179000000001</v>
      </c>
      <c r="H130" s="31">
        <v>140.953948</v>
      </c>
      <c r="I130" s="31">
        <v>0</v>
      </c>
      <c r="J130" s="31">
        <v>588.14791300000002</v>
      </c>
      <c r="K130" s="34"/>
      <c r="L130" s="31"/>
      <c r="M130" s="31">
        <f t="shared" ref="M130" si="124">K130+L130</f>
        <v>0</v>
      </c>
      <c r="N130" s="31">
        <f>J130*K130</f>
        <v>0</v>
      </c>
      <c r="O130" s="31">
        <f>J130*L130</f>
        <v>0</v>
      </c>
      <c r="P130" s="31">
        <f>N130+O130</f>
        <v>0</v>
      </c>
      <c r="Q130" s="140"/>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row>
    <row r="131" spans="1:49" s="14" customFormat="1" x14ac:dyDescent="0.3">
      <c r="A131" s="27" t="s">
        <v>547</v>
      </c>
      <c r="B131" s="13"/>
      <c r="C131" s="101" t="s">
        <v>416</v>
      </c>
      <c r="D131" s="29" t="s">
        <v>18</v>
      </c>
      <c r="E131" s="55"/>
      <c r="F131" s="55"/>
      <c r="G131" s="55"/>
      <c r="H131" s="55"/>
      <c r="I131" s="55"/>
      <c r="J131" s="55"/>
      <c r="K131" s="40"/>
      <c r="L131" s="55"/>
      <c r="M131" s="55"/>
      <c r="N131" s="55">
        <f>SUM(N132)</f>
        <v>0</v>
      </c>
      <c r="O131" s="55">
        <f t="shared" ref="O131:P131" si="125">SUM(O132)</f>
        <v>0</v>
      </c>
      <c r="P131" s="55">
        <f t="shared" si="125"/>
        <v>0</v>
      </c>
      <c r="Q131" s="139"/>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row>
    <row r="132" spans="1:49" s="14" customFormat="1" x14ac:dyDescent="0.3">
      <c r="A132" s="13" t="s">
        <v>548</v>
      </c>
      <c r="B132" s="13"/>
      <c r="C132" s="103"/>
      <c r="D132" s="7" t="s">
        <v>427</v>
      </c>
      <c r="E132" s="31" t="s">
        <v>63</v>
      </c>
      <c r="F132" s="31">
        <v>47.980800000000002</v>
      </c>
      <c r="G132" s="31">
        <v>15.03711</v>
      </c>
      <c r="H132" s="31">
        <v>26.894131000000002</v>
      </c>
      <c r="I132" s="31">
        <v>0</v>
      </c>
      <c r="J132" s="31">
        <v>89.912041000000002</v>
      </c>
      <c r="K132" s="34"/>
      <c r="L132" s="31"/>
      <c r="M132" s="31">
        <f t="shared" ref="M132" si="126">K132+L132</f>
        <v>0</v>
      </c>
      <c r="N132" s="31">
        <f>J132*K132</f>
        <v>0</v>
      </c>
      <c r="O132" s="31">
        <f>J132*L132</f>
        <v>0</v>
      </c>
      <c r="P132" s="31">
        <f>N132+O132</f>
        <v>0</v>
      </c>
      <c r="Q132" s="140"/>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row>
    <row r="133" spans="1:49" s="14" customFormat="1" x14ac:dyDescent="0.3">
      <c r="A133" s="27" t="s">
        <v>549</v>
      </c>
      <c r="B133" s="13"/>
      <c r="C133" s="101" t="s">
        <v>416</v>
      </c>
      <c r="D133" s="29" t="s">
        <v>107</v>
      </c>
      <c r="E133" s="55"/>
      <c r="F133" s="55"/>
      <c r="G133" s="55"/>
      <c r="H133" s="55"/>
      <c r="I133" s="55"/>
      <c r="J133" s="55"/>
      <c r="K133" s="40"/>
      <c r="L133" s="55"/>
      <c r="M133" s="55"/>
      <c r="N133" s="55">
        <f>SUM(N134)</f>
        <v>0</v>
      </c>
      <c r="O133" s="55">
        <f t="shared" ref="O133:P133" si="127">SUM(O134)</f>
        <v>0</v>
      </c>
      <c r="P133" s="55">
        <f t="shared" si="127"/>
        <v>0</v>
      </c>
      <c r="Q133" s="139"/>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row>
    <row r="134" spans="1:49" s="14" customFormat="1" x14ac:dyDescent="0.3">
      <c r="A134" s="13" t="s">
        <v>550</v>
      </c>
      <c r="B134" s="13"/>
      <c r="C134" s="103"/>
      <c r="D134" s="7" t="s">
        <v>428</v>
      </c>
      <c r="E134" s="31" t="s">
        <v>63</v>
      </c>
      <c r="F134" s="31">
        <v>0</v>
      </c>
      <c r="G134" s="31">
        <v>0</v>
      </c>
      <c r="H134" s="31">
        <v>3.3070930000000001</v>
      </c>
      <c r="I134" s="31">
        <v>0</v>
      </c>
      <c r="J134" s="31">
        <v>3.3070930000000001</v>
      </c>
      <c r="K134" s="34"/>
      <c r="L134" s="31"/>
      <c r="M134" s="31">
        <f t="shared" ref="M134" si="128">K134+L134</f>
        <v>0</v>
      </c>
      <c r="N134" s="31">
        <f>J134*K134</f>
        <v>0</v>
      </c>
      <c r="O134" s="31">
        <f>J134*L134</f>
        <v>0</v>
      </c>
      <c r="P134" s="31">
        <f>N134+O134</f>
        <v>0</v>
      </c>
      <c r="Q134" s="140"/>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row>
    <row r="135" spans="1:49" s="14" customFormat="1" ht="19.5" customHeight="1" x14ac:dyDescent="0.3">
      <c r="A135" s="60" t="s">
        <v>551</v>
      </c>
      <c r="B135" s="59"/>
      <c r="C135" s="85" t="s">
        <v>132</v>
      </c>
      <c r="D135" s="86"/>
      <c r="E135" s="46"/>
      <c r="F135" s="95"/>
      <c r="G135" s="96"/>
      <c r="H135" s="96"/>
      <c r="I135" s="97"/>
      <c r="J135" s="47"/>
      <c r="K135" s="45"/>
      <c r="L135" s="42"/>
      <c r="M135" s="42"/>
      <c r="N135" s="132">
        <f>N136+N139+N142+N144</f>
        <v>0</v>
      </c>
      <c r="O135" s="132">
        <f t="shared" ref="O135:P135" si="129">O136+O139+O142+O144</f>
        <v>0</v>
      </c>
      <c r="P135" s="132">
        <f t="shared" si="129"/>
        <v>0</v>
      </c>
      <c r="Q135" s="141"/>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row>
    <row r="136" spans="1:49" s="14" customFormat="1" x14ac:dyDescent="0.3">
      <c r="A136" s="27" t="s">
        <v>552</v>
      </c>
      <c r="B136" s="12"/>
      <c r="C136" s="98" t="s">
        <v>418</v>
      </c>
      <c r="D136" s="29" t="s">
        <v>133</v>
      </c>
      <c r="E136" s="55"/>
      <c r="F136" s="90"/>
      <c r="G136" s="91"/>
      <c r="H136" s="91"/>
      <c r="I136" s="92"/>
      <c r="J136" s="55"/>
      <c r="K136" s="40"/>
      <c r="L136" s="55"/>
      <c r="M136" s="55">
        <f t="shared" ref="M136:M146" si="130">K136+L136</f>
        <v>0</v>
      </c>
      <c r="N136" s="55">
        <f>SUM(N137:N138)</f>
        <v>0</v>
      </c>
      <c r="O136" s="55">
        <f t="shared" ref="O136:P136" si="131">SUM(O137:O138)</f>
        <v>0</v>
      </c>
      <c r="P136" s="55">
        <f t="shared" si="131"/>
        <v>0</v>
      </c>
      <c r="Q136" s="139"/>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row>
    <row r="137" spans="1:49" s="14" customFormat="1" ht="31.2" x14ac:dyDescent="0.3">
      <c r="A137" s="13" t="s">
        <v>553</v>
      </c>
      <c r="B137" s="12"/>
      <c r="C137" s="99"/>
      <c r="D137" s="7" t="s">
        <v>373</v>
      </c>
      <c r="E137" s="31" t="s">
        <v>63</v>
      </c>
      <c r="F137" s="87">
        <v>1681.22</v>
      </c>
      <c r="G137" s="88"/>
      <c r="H137" s="88"/>
      <c r="I137" s="89"/>
      <c r="J137" s="31">
        <v>1681.22</v>
      </c>
      <c r="K137" s="34"/>
      <c r="L137" s="31"/>
      <c r="M137" s="31">
        <f t="shared" si="130"/>
        <v>0</v>
      </c>
      <c r="N137" s="31">
        <f t="shared" ref="N137:N146" si="132">J137*K137</f>
        <v>0</v>
      </c>
      <c r="O137" s="31">
        <f t="shared" ref="O137:O146" si="133">J137*L137</f>
        <v>0</v>
      </c>
      <c r="P137" s="31">
        <f t="shared" ref="P137:P146" si="134">N137+O137</f>
        <v>0</v>
      </c>
      <c r="Q137" s="140"/>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row>
    <row r="138" spans="1:49" s="14" customFormat="1" x14ac:dyDescent="0.3">
      <c r="A138" s="13" t="s">
        <v>554</v>
      </c>
      <c r="B138" s="12"/>
      <c r="C138" s="99"/>
      <c r="D138" s="7" t="s">
        <v>11</v>
      </c>
      <c r="E138" s="31" t="s">
        <v>63</v>
      </c>
      <c r="F138" s="87">
        <v>1685.22</v>
      </c>
      <c r="G138" s="88"/>
      <c r="H138" s="88"/>
      <c r="I138" s="89"/>
      <c r="J138" s="31">
        <v>1685.22</v>
      </c>
      <c r="K138" s="34"/>
      <c r="L138" s="31"/>
      <c r="M138" s="31">
        <f t="shared" si="130"/>
        <v>0</v>
      </c>
      <c r="N138" s="31">
        <f t="shared" si="132"/>
        <v>0</v>
      </c>
      <c r="O138" s="31">
        <f t="shared" si="133"/>
        <v>0</v>
      </c>
      <c r="P138" s="31">
        <f t="shared" si="134"/>
        <v>0</v>
      </c>
      <c r="Q138" s="140"/>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row>
    <row r="139" spans="1:49" s="14" customFormat="1" x14ac:dyDescent="0.3">
      <c r="A139" s="13" t="s">
        <v>555</v>
      </c>
      <c r="B139" s="13"/>
      <c r="C139" s="99"/>
      <c r="D139" s="29" t="s">
        <v>134</v>
      </c>
      <c r="E139" s="55"/>
      <c r="F139" s="90"/>
      <c r="G139" s="91"/>
      <c r="H139" s="91"/>
      <c r="I139" s="92"/>
      <c r="J139" s="55"/>
      <c r="K139" s="40"/>
      <c r="L139" s="55"/>
      <c r="M139" s="55">
        <f t="shared" si="130"/>
        <v>0</v>
      </c>
      <c r="N139" s="55">
        <f>SUM(N140:N141)</f>
        <v>0</v>
      </c>
      <c r="O139" s="55">
        <f t="shared" ref="O139:P139" si="135">SUM(O140:O141)</f>
        <v>0</v>
      </c>
      <c r="P139" s="55">
        <f t="shared" si="135"/>
        <v>0</v>
      </c>
      <c r="Q139" s="139"/>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row>
    <row r="140" spans="1:49" s="14" customFormat="1" x14ac:dyDescent="0.3">
      <c r="A140" s="13" t="s">
        <v>556</v>
      </c>
      <c r="B140" s="12"/>
      <c r="C140" s="99"/>
      <c r="D140" s="7" t="s">
        <v>374</v>
      </c>
      <c r="E140" s="31" t="s">
        <v>63</v>
      </c>
      <c r="F140" s="87">
        <v>905.23</v>
      </c>
      <c r="G140" s="88"/>
      <c r="H140" s="88"/>
      <c r="I140" s="89"/>
      <c r="J140" s="31">
        <v>905.23</v>
      </c>
      <c r="K140" s="34"/>
      <c r="L140" s="31"/>
      <c r="M140" s="31">
        <f t="shared" si="130"/>
        <v>0</v>
      </c>
      <c r="N140" s="31">
        <f t="shared" si="132"/>
        <v>0</v>
      </c>
      <c r="O140" s="31">
        <f t="shared" si="133"/>
        <v>0</v>
      </c>
      <c r="P140" s="31">
        <f t="shared" si="134"/>
        <v>0</v>
      </c>
      <c r="Q140" s="140"/>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row>
    <row r="141" spans="1:49" s="14" customFormat="1" x14ac:dyDescent="0.3">
      <c r="A141" s="13" t="s">
        <v>557</v>
      </c>
      <c r="B141" s="12"/>
      <c r="C141" s="99"/>
      <c r="D141" s="7" t="s">
        <v>11</v>
      </c>
      <c r="E141" s="31" t="s">
        <v>63</v>
      </c>
      <c r="F141" s="87">
        <v>905.23</v>
      </c>
      <c r="G141" s="88"/>
      <c r="H141" s="88"/>
      <c r="I141" s="89"/>
      <c r="J141" s="31">
        <v>905.23</v>
      </c>
      <c r="K141" s="34"/>
      <c r="L141" s="31"/>
      <c r="M141" s="31">
        <f t="shared" si="130"/>
        <v>0</v>
      </c>
      <c r="N141" s="31">
        <f t="shared" si="132"/>
        <v>0</v>
      </c>
      <c r="O141" s="31">
        <f t="shared" si="133"/>
        <v>0</v>
      </c>
      <c r="P141" s="31">
        <f t="shared" si="134"/>
        <v>0</v>
      </c>
      <c r="Q141" s="140"/>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row>
    <row r="142" spans="1:49" s="14" customFormat="1" x14ac:dyDescent="0.3">
      <c r="A142" s="13" t="s">
        <v>558</v>
      </c>
      <c r="B142" s="12"/>
      <c r="C142" s="99"/>
      <c r="D142" s="29" t="s">
        <v>135</v>
      </c>
      <c r="E142" s="55"/>
      <c r="F142" s="90"/>
      <c r="G142" s="91"/>
      <c r="H142" s="91"/>
      <c r="I142" s="92"/>
      <c r="J142" s="55"/>
      <c r="K142" s="40"/>
      <c r="L142" s="55"/>
      <c r="M142" s="55">
        <f t="shared" si="130"/>
        <v>0</v>
      </c>
      <c r="N142" s="55">
        <f>SUM(N143)</f>
        <v>0</v>
      </c>
      <c r="O142" s="55">
        <f t="shared" ref="O142:P142" si="136">SUM(O143)</f>
        <v>0</v>
      </c>
      <c r="P142" s="55">
        <f t="shared" si="136"/>
        <v>0</v>
      </c>
      <c r="Q142" s="139"/>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row>
    <row r="143" spans="1:49" s="14" customFormat="1" x14ac:dyDescent="0.3">
      <c r="A143" s="13" t="s">
        <v>559</v>
      </c>
      <c r="B143" s="12"/>
      <c r="C143" s="99"/>
      <c r="D143" s="7" t="s">
        <v>137</v>
      </c>
      <c r="E143" s="31" t="s">
        <v>136</v>
      </c>
      <c r="F143" s="87">
        <v>264.3</v>
      </c>
      <c r="G143" s="88"/>
      <c r="H143" s="88"/>
      <c r="I143" s="89"/>
      <c r="J143" s="31">
        <v>264.3</v>
      </c>
      <c r="K143" s="34"/>
      <c r="L143" s="31"/>
      <c r="M143" s="31">
        <f t="shared" si="130"/>
        <v>0</v>
      </c>
      <c r="N143" s="31">
        <f t="shared" si="132"/>
        <v>0</v>
      </c>
      <c r="O143" s="31">
        <f t="shared" si="133"/>
        <v>0</v>
      </c>
      <c r="P143" s="31">
        <f t="shared" si="134"/>
        <v>0</v>
      </c>
      <c r="Q143" s="140"/>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row>
    <row r="144" spans="1:49" s="14" customFormat="1" x14ac:dyDescent="0.3">
      <c r="A144" s="13" t="s">
        <v>560</v>
      </c>
      <c r="B144" s="12"/>
      <c r="C144" s="99"/>
      <c r="D144" s="29" t="s">
        <v>138</v>
      </c>
      <c r="E144" s="55"/>
      <c r="F144" s="90"/>
      <c r="G144" s="91"/>
      <c r="H144" s="91"/>
      <c r="I144" s="92"/>
      <c r="J144" s="55"/>
      <c r="K144" s="40"/>
      <c r="L144" s="55"/>
      <c r="M144" s="55">
        <f t="shared" si="130"/>
        <v>0</v>
      </c>
      <c r="N144" s="55">
        <f>SUM(N145:N146)</f>
        <v>0</v>
      </c>
      <c r="O144" s="55">
        <f t="shared" ref="O144:P144" si="137">SUM(O145:O146)</f>
        <v>0</v>
      </c>
      <c r="P144" s="55">
        <f t="shared" si="137"/>
        <v>0</v>
      </c>
      <c r="Q144" s="139"/>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row>
    <row r="145" spans="1:49" s="14" customFormat="1" x14ac:dyDescent="0.3">
      <c r="A145" s="13" t="s">
        <v>561</v>
      </c>
      <c r="B145" s="12"/>
      <c r="C145" s="99"/>
      <c r="D145" s="7" t="s">
        <v>131</v>
      </c>
      <c r="E145" s="31" t="s">
        <v>63</v>
      </c>
      <c r="F145" s="87">
        <v>23.1</v>
      </c>
      <c r="G145" s="88"/>
      <c r="H145" s="88"/>
      <c r="I145" s="89"/>
      <c r="J145" s="31">
        <v>23.1</v>
      </c>
      <c r="K145" s="34"/>
      <c r="L145" s="31"/>
      <c r="M145" s="31">
        <f t="shared" si="130"/>
        <v>0</v>
      </c>
      <c r="N145" s="31">
        <f t="shared" si="132"/>
        <v>0</v>
      </c>
      <c r="O145" s="31">
        <f t="shared" si="133"/>
        <v>0</v>
      </c>
      <c r="P145" s="31">
        <f t="shared" si="134"/>
        <v>0</v>
      </c>
      <c r="Q145" s="140"/>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row>
    <row r="146" spans="1:49" s="14" customFormat="1" x14ac:dyDescent="0.3">
      <c r="A146" s="13" t="s">
        <v>562</v>
      </c>
      <c r="B146" s="12"/>
      <c r="C146" s="100"/>
      <c r="D146" s="7" t="s">
        <v>11</v>
      </c>
      <c r="E146" s="31" t="s">
        <v>63</v>
      </c>
      <c r="F146" s="87">
        <v>23.1</v>
      </c>
      <c r="G146" s="88"/>
      <c r="H146" s="88"/>
      <c r="I146" s="89"/>
      <c r="J146" s="31">
        <v>23.1</v>
      </c>
      <c r="K146" s="34"/>
      <c r="L146" s="31"/>
      <c r="M146" s="31">
        <f t="shared" si="130"/>
        <v>0</v>
      </c>
      <c r="N146" s="31">
        <f t="shared" si="132"/>
        <v>0</v>
      </c>
      <c r="O146" s="31">
        <f t="shared" si="133"/>
        <v>0</v>
      </c>
      <c r="P146" s="31">
        <f t="shared" si="134"/>
        <v>0</v>
      </c>
      <c r="Q146" s="140"/>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row>
    <row r="147" spans="1:49" s="14" customFormat="1" ht="19.5" customHeight="1" x14ac:dyDescent="0.3">
      <c r="A147" s="60" t="s">
        <v>563</v>
      </c>
      <c r="B147" s="59"/>
      <c r="C147" s="85" t="s">
        <v>154</v>
      </c>
      <c r="D147" s="86"/>
      <c r="E147" s="42"/>
      <c r="F147" s="42"/>
      <c r="G147" s="42"/>
      <c r="H147" s="42"/>
      <c r="I147" s="42"/>
      <c r="J147" s="42"/>
      <c r="K147" s="45"/>
      <c r="L147" s="42"/>
      <c r="M147" s="42"/>
      <c r="N147" s="132">
        <f>N148+N151+N153+N156+N159+N163+N166+N170</f>
        <v>0</v>
      </c>
      <c r="O147" s="132">
        <f>O148+O151+O153+O156+O159+O163+O166+O170</f>
        <v>0</v>
      </c>
      <c r="P147" s="132">
        <f t="shared" ref="P147" si="138">P148+P151+P153+P156+P159+P163+P166+P170</f>
        <v>0</v>
      </c>
      <c r="Q147" s="141"/>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row>
    <row r="148" spans="1:49" s="14" customFormat="1" x14ac:dyDescent="0.3">
      <c r="A148" s="27" t="s">
        <v>564</v>
      </c>
      <c r="B148" s="12"/>
      <c r="C148" s="98" t="s">
        <v>417</v>
      </c>
      <c r="D148" s="29" t="s">
        <v>126</v>
      </c>
      <c r="E148" s="55"/>
      <c r="F148" s="55"/>
      <c r="G148" s="55"/>
      <c r="H148" s="55"/>
      <c r="I148" s="55"/>
      <c r="J148" s="55"/>
      <c r="K148" s="40"/>
      <c r="L148" s="55"/>
      <c r="M148" s="55">
        <f t="shared" ref="M148:M171" si="139">K148+L148</f>
        <v>0</v>
      </c>
      <c r="N148" s="55">
        <f>SUM(N149:N150)</f>
        <v>0</v>
      </c>
      <c r="O148" s="55">
        <f t="shared" ref="O148:P148" si="140">SUM(O149:O150)</f>
        <v>0</v>
      </c>
      <c r="P148" s="55">
        <f t="shared" si="140"/>
        <v>0</v>
      </c>
      <c r="Q148" s="139"/>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row>
    <row r="149" spans="1:49" s="14" customFormat="1" x14ac:dyDescent="0.3">
      <c r="A149" s="13" t="s">
        <v>565</v>
      </c>
      <c r="B149" s="12"/>
      <c r="C149" s="99"/>
      <c r="D149" s="7" t="s">
        <v>140</v>
      </c>
      <c r="E149" s="31" t="s">
        <v>63</v>
      </c>
      <c r="F149" s="31">
        <v>1850.44</v>
      </c>
      <c r="G149" s="31">
        <v>482.92</v>
      </c>
      <c r="H149" s="31">
        <v>1380.24</v>
      </c>
      <c r="I149" s="31">
        <v>0</v>
      </c>
      <c r="J149" s="31">
        <v>3713.6000000000004</v>
      </c>
      <c r="K149" s="34"/>
      <c r="L149" s="31"/>
      <c r="M149" s="31">
        <f t="shared" si="139"/>
        <v>0</v>
      </c>
      <c r="N149" s="31">
        <f t="shared" ref="N149:N171" si="141">J149*K149</f>
        <v>0</v>
      </c>
      <c r="O149" s="31">
        <f t="shared" ref="O149:O171" si="142">J149*L149</f>
        <v>0</v>
      </c>
      <c r="P149" s="31">
        <f t="shared" ref="P149:P171" si="143">N149+O149</f>
        <v>0</v>
      </c>
      <c r="Q149" s="140"/>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row>
    <row r="150" spans="1:49" s="14" customFormat="1" x14ac:dyDescent="0.3">
      <c r="A150" s="13" t="s">
        <v>566</v>
      </c>
      <c r="B150" s="12"/>
      <c r="C150" s="99"/>
      <c r="D150" s="7" t="s">
        <v>11</v>
      </c>
      <c r="E150" s="31" t="s">
        <v>63</v>
      </c>
      <c r="F150" s="31">
        <v>1850.44</v>
      </c>
      <c r="G150" s="31">
        <v>482.92</v>
      </c>
      <c r="H150" s="31">
        <v>1380.24</v>
      </c>
      <c r="I150" s="31">
        <v>0</v>
      </c>
      <c r="J150" s="31">
        <v>3713.6000000000004</v>
      </c>
      <c r="K150" s="34"/>
      <c r="L150" s="31"/>
      <c r="M150" s="31">
        <f t="shared" si="139"/>
        <v>0</v>
      </c>
      <c r="N150" s="31">
        <f t="shared" si="141"/>
        <v>0</v>
      </c>
      <c r="O150" s="31">
        <f t="shared" si="142"/>
        <v>0</v>
      </c>
      <c r="P150" s="31">
        <f t="shared" si="143"/>
        <v>0</v>
      </c>
      <c r="Q150" s="140"/>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row>
    <row r="151" spans="1:49" s="14" customFormat="1" x14ac:dyDescent="0.3">
      <c r="A151" s="27" t="s">
        <v>567</v>
      </c>
      <c r="B151" s="12"/>
      <c r="C151" s="99"/>
      <c r="D151" s="29" t="s">
        <v>135</v>
      </c>
      <c r="E151" s="55"/>
      <c r="F151" s="55"/>
      <c r="G151" s="55"/>
      <c r="H151" s="55"/>
      <c r="I151" s="55"/>
      <c r="J151" s="55"/>
      <c r="K151" s="40"/>
      <c r="L151" s="55"/>
      <c r="M151" s="55">
        <f t="shared" si="139"/>
        <v>0</v>
      </c>
      <c r="N151" s="55">
        <f>SUM(N152)</f>
        <v>0</v>
      </c>
      <c r="O151" s="55">
        <f t="shared" ref="O151:P151" si="144">SUM(O152)</f>
        <v>0</v>
      </c>
      <c r="P151" s="55">
        <f t="shared" si="144"/>
        <v>0</v>
      </c>
      <c r="Q151" s="139"/>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row>
    <row r="152" spans="1:49" s="14" customFormat="1" x14ac:dyDescent="0.3">
      <c r="A152" s="13" t="s">
        <v>568</v>
      </c>
      <c r="B152" s="12"/>
      <c r="C152" s="99"/>
      <c r="D152" s="7" t="s">
        <v>156</v>
      </c>
      <c r="E152" s="31" t="s">
        <v>63</v>
      </c>
      <c r="F152" s="31">
        <v>51.67</v>
      </c>
      <c r="G152" s="31">
        <v>17.64</v>
      </c>
      <c r="H152" s="31">
        <v>32.229999999999997</v>
      </c>
      <c r="I152" s="31">
        <v>0</v>
      </c>
      <c r="J152" s="31">
        <v>101.53999999999999</v>
      </c>
      <c r="K152" s="34"/>
      <c r="L152" s="31"/>
      <c r="M152" s="31">
        <f t="shared" si="139"/>
        <v>0</v>
      </c>
      <c r="N152" s="31">
        <f t="shared" si="141"/>
        <v>0</v>
      </c>
      <c r="O152" s="31">
        <f t="shared" si="142"/>
        <v>0</v>
      </c>
      <c r="P152" s="31">
        <f t="shared" si="143"/>
        <v>0</v>
      </c>
      <c r="Q152" s="140"/>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row>
    <row r="153" spans="1:49" s="14" customFormat="1" x14ac:dyDescent="0.3">
      <c r="A153" s="27" t="s">
        <v>569</v>
      </c>
      <c r="B153" s="12"/>
      <c r="C153" s="99"/>
      <c r="D153" s="29" t="s">
        <v>340</v>
      </c>
      <c r="E153" s="55"/>
      <c r="F153" s="55"/>
      <c r="G153" s="55"/>
      <c r="H153" s="55"/>
      <c r="I153" s="55"/>
      <c r="J153" s="55"/>
      <c r="K153" s="40"/>
      <c r="L153" s="55"/>
      <c r="M153" s="55">
        <f t="shared" si="139"/>
        <v>0</v>
      </c>
      <c r="N153" s="55">
        <f>SUM(N154:N155)</f>
        <v>0</v>
      </c>
      <c r="O153" s="55">
        <f t="shared" ref="O153:P153" si="145">SUM(O154:O155)</f>
        <v>0</v>
      </c>
      <c r="P153" s="55">
        <f t="shared" si="145"/>
        <v>0</v>
      </c>
      <c r="Q153" s="139"/>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row>
    <row r="154" spans="1:49" s="14" customFormat="1" x14ac:dyDescent="0.3">
      <c r="A154" s="13" t="s">
        <v>570</v>
      </c>
      <c r="B154" s="12"/>
      <c r="C154" s="99"/>
      <c r="D154" s="7" t="s">
        <v>140</v>
      </c>
      <c r="E154" s="31" t="s">
        <v>63</v>
      </c>
      <c r="F154" s="31">
        <v>1099.67</v>
      </c>
      <c r="G154" s="31">
        <v>317.31</v>
      </c>
      <c r="H154" s="31">
        <v>698.22</v>
      </c>
      <c r="I154" s="31">
        <v>0</v>
      </c>
      <c r="J154" s="31">
        <v>2115.1999999999998</v>
      </c>
      <c r="K154" s="34"/>
      <c r="L154" s="31"/>
      <c r="M154" s="31">
        <f t="shared" si="139"/>
        <v>0</v>
      </c>
      <c r="N154" s="31">
        <f t="shared" si="141"/>
        <v>0</v>
      </c>
      <c r="O154" s="31">
        <f t="shared" si="142"/>
        <v>0</v>
      </c>
      <c r="P154" s="31">
        <f t="shared" si="143"/>
        <v>0</v>
      </c>
      <c r="Q154" s="140"/>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row>
    <row r="155" spans="1:49" s="14" customFormat="1" x14ac:dyDescent="0.3">
      <c r="A155" s="13" t="s">
        <v>571</v>
      </c>
      <c r="B155" s="12"/>
      <c r="C155" s="99"/>
      <c r="D155" s="7" t="s">
        <v>11</v>
      </c>
      <c r="E155" s="31" t="s">
        <v>63</v>
      </c>
      <c r="F155" s="31">
        <v>1099.67</v>
      </c>
      <c r="G155" s="31">
        <v>317.31</v>
      </c>
      <c r="H155" s="31">
        <v>698.22</v>
      </c>
      <c r="I155" s="31">
        <v>0</v>
      </c>
      <c r="J155" s="31">
        <v>2115.1999999999998</v>
      </c>
      <c r="K155" s="34"/>
      <c r="L155" s="31"/>
      <c r="M155" s="31">
        <f t="shared" si="139"/>
        <v>0</v>
      </c>
      <c r="N155" s="31">
        <f t="shared" si="141"/>
        <v>0</v>
      </c>
      <c r="O155" s="31">
        <f t="shared" si="142"/>
        <v>0</v>
      </c>
      <c r="P155" s="31">
        <f t="shared" si="143"/>
        <v>0</v>
      </c>
      <c r="Q155" s="140"/>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row>
    <row r="156" spans="1:49" s="14" customFormat="1" x14ac:dyDescent="0.3">
      <c r="A156" s="27" t="s">
        <v>572</v>
      </c>
      <c r="B156" s="12"/>
      <c r="C156" s="99"/>
      <c r="D156" s="29" t="s">
        <v>341</v>
      </c>
      <c r="E156" s="55"/>
      <c r="F156" s="55"/>
      <c r="G156" s="55"/>
      <c r="H156" s="55"/>
      <c r="I156" s="55"/>
      <c r="J156" s="55"/>
      <c r="K156" s="40"/>
      <c r="L156" s="55"/>
      <c r="M156" s="55">
        <f t="shared" si="139"/>
        <v>0</v>
      </c>
      <c r="N156" s="55">
        <f>SUM(N157:N158)</f>
        <v>0</v>
      </c>
      <c r="O156" s="55">
        <f t="shared" ref="O156:P156" si="146">SUM(O157:O158)</f>
        <v>0</v>
      </c>
      <c r="P156" s="55">
        <f t="shared" si="146"/>
        <v>0</v>
      </c>
      <c r="Q156" s="139"/>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row>
    <row r="157" spans="1:49" s="14" customFormat="1" x14ac:dyDescent="0.3">
      <c r="A157" s="13" t="s">
        <v>573</v>
      </c>
      <c r="B157" s="12"/>
      <c r="C157" s="99"/>
      <c r="D157" s="7" t="s">
        <v>140</v>
      </c>
      <c r="E157" s="31" t="s">
        <v>63</v>
      </c>
      <c r="F157" s="31">
        <v>109.64</v>
      </c>
      <c r="G157" s="31">
        <v>0</v>
      </c>
      <c r="H157" s="31">
        <v>0</v>
      </c>
      <c r="I157" s="31">
        <v>0</v>
      </c>
      <c r="J157" s="31">
        <v>109.64</v>
      </c>
      <c r="K157" s="34"/>
      <c r="L157" s="31"/>
      <c r="M157" s="31">
        <f t="shared" si="139"/>
        <v>0</v>
      </c>
      <c r="N157" s="31">
        <f t="shared" si="141"/>
        <v>0</v>
      </c>
      <c r="O157" s="31">
        <f t="shared" si="142"/>
        <v>0</v>
      </c>
      <c r="P157" s="31">
        <f t="shared" si="143"/>
        <v>0</v>
      </c>
      <c r="Q157" s="140"/>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row>
    <row r="158" spans="1:49" s="14" customFormat="1" x14ac:dyDescent="0.3">
      <c r="A158" s="13" t="s">
        <v>574</v>
      </c>
      <c r="B158" s="12"/>
      <c r="C158" s="99"/>
      <c r="D158" s="7" t="s">
        <v>11</v>
      </c>
      <c r="E158" s="31" t="s">
        <v>63</v>
      </c>
      <c r="F158" s="31">
        <v>109.64</v>
      </c>
      <c r="G158" s="31">
        <v>0</v>
      </c>
      <c r="H158" s="31">
        <v>0</v>
      </c>
      <c r="I158" s="31">
        <v>0</v>
      </c>
      <c r="J158" s="31">
        <v>109.64</v>
      </c>
      <c r="K158" s="34"/>
      <c r="L158" s="31"/>
      <c r="M158" s="31">
        <f t="shared" si="139"/>
        <v>0</v>
      </c>
      <c r="N158" s="31">
        <f t="shared" si="141"/>
        <v>0</v>
      </c>
      <c r="O158" s="31">
        <f t="shared" si="142"/>
        <v>0</v>
      </c>
      <c r="P158" s="31">
        <f t="shared" si="143"/>
        <v>0</v>
      </c>
      <c r="Q158" s="140"/>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row>
    <row r="159" spans="1:49" s="14" customFormat="1" x14ac:dyDescent="0.3">
      <c r="A159" s="27" t="s">
        <v>575</v>
      </c>
      <c r="B159" s="12"/>
      <c r="C159" s="99"/>
      <c r="D159" s="29" t="s">
        <v>342</v>
      </c>
      <c r="E159" s="55"/>
      <c r="F159" s="55"/>
      <c r="G159" s="55"/>
      <c r="H159" s="55"/>
      <c r="I159" s="55"/>
      <c r="J159" s="55"/>
      <c r="K159" s="40"/>
      <c r="L159" s="55"/>
      <c r="M159" s="55">
        <f t="shared" si="139"/>
        <v>0</v>
      </c>
      <c r="N159" s="55">
        <f>SUM(N160:N162)</f>
        <v>0</v>
      </c>
      <c r="O159" s="55">
        <f t="shared" ref="O159:P159" si="147">SUM(O160:O162)</f>
        <v>0</v>
      </c>
      <c r="P159" s="55">
        <f t="shared" si="147"/>
        <v>0</v>
      </c>
      <c r="Q159" s="139"/>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row>
    <row r="160" spans="1:49" s="14" customFormat="1" x14ac:dyDescent="0.3">
      <c r="A160" s="13" t="s">
        <v>576</v>
      </c>
      <c r="B160" s="12"/>
      <c r="C160" s="99"/>
      <c r="D160" s="7" t="s">
        <v>343</v>
      </c>
      <c r="E160" s="31" t="s">
        <v>63</v>
      </c>
      <c r="F160" s="31">
        <v>384.48</v>
      </c>
      <c r="G160" s="31">
        <v>117.77</v>
      </c>
      <c r="H160" s="31">
        <v>238.11</v>
      </c>
      <c r="I160" s="31">
        <v>0</v>
      </c>
      <c r="J160" s="31">
        <v>740.36</v>
      </c>
      <c r="K160" s="34"/>
      <c r="L160" s="31"/>
      <c r="M160" s="31">
        <f t="shared" si="139"/>
        <v>0</v>
      </c>
      <c r="N160" s="31">
        <f t="shared" si="141"/>
        <v>0</v>
      </c>
      <c r="O160" s="31">
        <f t="shared" si="142"/>
        <v>0</v>
      </c>
      <c r="P160" s="31">
        <f t="shared" si="143"/>
        <v>0</v>
      </c>
      <c r="Q160" s="140"/>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row>
    <row r="161" spans="1:49" s="14" customFormat="1" x14ac:dyDescent="0.3">
      <c r="A161" s="13" t="s">
        <v>577</v>
      </c>
      <c r="B161" s="12"/>
      <c r="C161" s="99"/>
      <c r="D161" s="7" t="s">
        <v>155</v>
      </c>
      <c r="E161" s="31" t="s">
        <v>63</v>
      </c>
      <c r="F161" s="31">
        <v>384.48</v>
      </c>
      <c r="G161" s="31">
        <v>117.77</v>
      </c>
      <c r="H161" s="31">
        <v>238.11</v>
      </c>
      <c r="I161" s="31">
        <v>0</v>
      </c>
      <c r="J161" s="31">
        <v>740.36</v>
      </c>
      <c r="K161" s="34"/>
      <c r="L161" s="31"/>
      <c r="M161" s="31">
        <f t="shared" si="139"/>
        <v>0</v>
      </c>
      <c r="N161" s="31">
        <f t="shared" si="141"/>
        <v>0</v>
      </c>
      <c r="O161" s="31">
        <f t="shared" si="142"/>
        <v>0</v>
      </c>
      <c r="P161" s="31">
        <f t="shared" si="143"/>
        <v>0</v>
      </c>
      <c r="Q161" s="140"/>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row>
    <row r="162" spans="1:49" s="14" customFormat="1" x14ac:dyDescent="0.3">
      <c r="A162" s="13" t="s">
        <v>578</v>
      </c>
      <c r="B162" s="12"/>
      <c r="C162" s="99"/>
      <c r="D162" s="7" t="s">
        <v>11</v>
      </c>
      <c r="E162" s="31" t="s">
        <v>63</v>
      </c>
      <c r="F162" s="31">
        <v>384.48</v>
      </c>
      <c r="G162" s="31">
        <v>117.77</v>
      </c>
      <c r="H162" s="31">
        <v>238.11</v>
      </c>
      <c r="I162" s="31">
        <v>0</v>
      </c>
      <c r="J162" s="31">
        <v>740.36</v>
      </c>
      <c r="K162" s="34"/>
      <c r="L162" s="31"/>
      <c r="M162" s="31">
        <f t="shared" si="139"/>
        <v>0</v>
      </c>
      <c r="N162" s="31">
        <f t="shared" si="141"/>
        <v>0</v>
      </c>
      <c r="O162" s="31">
        <f t="shared" si="142"/>
        <v>0</v>
      </c>
      <c r="P162" s="31">
        <f t="shared" si="143"/>
        <v>0</v>
      </c>
      <c r="Q162" s="140"/>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row>
    <row r="163" spans="1:49" s="14" customFormat="1" ht="31.2" x14ac:dyDescent="0.3">
      <c r="A163" s="27" t="s">
        <v>579</v>
      </c>
      <c r="B163" s="12"/>
      <c r="C163" s="99"/>
      <c r="D163" s="29" t="s">
        <v>344</v>
      </c>
      <c r="E163" s="78"/>
      <c r="F163" s="55"/>
      <c r="G163" s="55"/>
      <c r="H163" s="55"/>
      <c r="I163" s="55"/>
      <c r="J163" s="55"/>
      <c r="K163" s="40"/>
      <c r="L163" s="55"/>
      <c r="M163" s="55">
        <f t="shared" si="139"/>
        <v>0</v>
      </c>
      <c r="N163" s="55">
        <f>SUM(N164:N165)</f>
        <v>0</v>
      </c>
      <c r="O163" s="55">
        <f t="shared" ref="O163:P163" si="148">SUM(O164:O165)</f>
        <v>0</v>
      </c>
      <c r="P163" s="55">
        <f t="shared" si="148"/>
        <v>0</v>
      </c>
      <c r="Q163" s="139"/>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row>
    <row r="164" spans="1:49" s="14" customFormat="1" x14ac:dyDescent="0.3">
      <c r="A164" s="13" t="s">
        <v>580</v>
      </c>
      <c r="B164" s="12"/>
      <c r="C164" s="99"/>
      <c r="D164" s="7" t="s">
        <v>140</v>
      </c>
      <c r="E164" s="31" t="s">
        <v>63</v>
      </c>
      <c r="F164" s="31">
        <v>0</v>
      </c>
      <c r="G164" s="31">
        <v>0</v>
      </c>
      <c r="H164" s="31">
        <v>228.31</v>
      </c>
      <c r="I164" s="31">
        <v>0</v>
      </c>
      <c r="J164" s="31">
        <v>228.31</v>
      </c>
      <c r="K164" s="34"/>
      <c r="L164" s="31"/>
      <c r="M164" s="31">
        <f t="shared" si="139"/>
        <v>0</v>
      </c>
      <c r="N164" s="31">
        <f t="shared" si="141"/>
        <v>0</v>
      </c>
      <c r="O164" s="31">
        <f t="shared" si="142"/>
        <v>0</v>
      </c>
      <c r="P164" s="31">
        <f t="shared" si="143"/>
        <v>0</v>
      </c>
      <c r="Q164" s="140"/>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row>
    <row r="165" spans="1:49" s="14" customFormat="1" ht="32.25" customHeight="1" x14ac:dyDescent="0.3">
      <c r="A165" s="13" t="s">
        <v>581</v>
      </c>
      <c r="B165" s="12"/>
      <c r="C165" s="99"/>
      <c r="D165" s="7" t="s">
        <v>11</v>
      </c>
      <c r="E165" s="31" t="s">
        <v>63</v>
      </c>
      <c r="F165" s="31">
        <v>0</v>
      </c>
      <c r="G165" s="31">
        <v>0</v>
      </c>
      <c r="H165" s="31">
        <v>228.31</v>
      </c>
      <c r="I165" s="31">
        <v>0</v>
      </c>
      <c r="J165" s="31">
        <v>228.31</v>
      </c>
      <c r="K165" s="34"/>
      <c r="L165" s="31"/>
      <c r="M165" s="31">
        <f t="shared" si="139"/>
        <v>0</v>
      </c>
      <c r="N165" s="31">
        <f t="shared" si="141"/>
        <v>0</v>
      </c>
      <c r="O165" s="31">
        <f t="shared" si="142"/>
        <v>0</v>
      </c>
      <c r="P165" s="31">
        <f t="shared" si="143"/>
        <v>0</v>
      </c>
      <c r="Q165" s="140"/>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row>
    <row r="166" spans="1:49" s="14" customFormat="1" ht="31.2" x14ac:dyDescent="0.3">
      <c r="A166" s="27" t="s">
        <v>582</v>
      </c>
      <c r="B166" s="12"/>
      <c r="C166" s="99"/>
      <c r="D166" s="29" t="s">
        <v>345</v>
      </c>
      <c r="E166" s="78"/>
      <c r="F166" s="55"/>
      <c r="G166" s="55"/>
      <c r="H166" s="55"/>
      <c r="I166" s="55"/>
      <c r="J166" s="55"/>
      <c r="K166" s="40"/>
      <c r="L166" s="55"/>
      <c r="M166" s="55">
        <f t="shared" si="139"/>
        <v>0</v>
      </c>
      <c r="N166" s="55">
        <f>SUM(N167:N169)</f>
        <v>0</v>
      </c>
      <c r="O166" s="55">
        <f t="shared" ref="O166:P166" si="149">SUM(O167:O169)</f>
        <v>0</v>
      </c>
      <c r="P166" s="55">
        <f t="shared" si="149"/>
        <v>0</v>
      </c>
      <c r="Q166" s="139"/>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row>
    <row r="167" spans="1:49" s="14" customFormat="1" x14ac:dyDescent="0.3">
      <c r="A167" s="13" t="s">
        <v>583</v>
      </c>
      <c r="B167" s="12"/>
      <c r="C167" s="99"/>
      <c r="D167" s="7" t="s">
        <v>343</v>
      </c>
      <c r="E167" s="31" t="s">
        <v>63</v>
      </c>
      <c r="F167" s="31">
        <v>0</v>
      </c>
      <c r="G167" s="31">
        <v>0</v>
      </c>
      <c r="H167" s="31">
        <v>39.33</v>
      </c>
      <c r="I167" s="31">
        <v>0</v>
      </c>
      <c r="J167" s="31">
        <v>39.33</v>
      </c>
      <c r="K167" s="34"/>
      <c r="L167" s="31"/>
      <c r="M167" s="31">
        <f t="shared" si="139"/>
        <v>0</v>
      </c>
      <c r="N167" s="31">
        <f t="shared" si="141"/>
        <v>0</v>
      </c>
      <c r="O167" s="31">
        <f t="shared" si="142"/>
        <v>0</v>
      </c>
      <c r="P167" s="31">
        <f t="shared" si="143"/>
        <v>0</v>
      </c>
      <c r="Q167" s="140"/>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row>
    <row r="168" spans="1:49" s="14" customFormat="1" x14ac:dyDescent="0.3">
      <c r="A168" s="13" t="s">
        <v>584</v>
      </c>
      <c r="B168" s="12"/>
      <c r="C168" s="99"/>
      <c r="D168" s="7" t="s">
        <v>155</v>
      </c>
      <c r="E168" s="31" t="s">
        <v>63</v>
      </c>
      <c r="F168" s="31">
        <v>0</v>
      </c>
      <c r="G168" s="31">
        <v>0</v>
      </c>
      <c r="H168" s="31">
        <v>39.33</v>
      </c>
      <c r="I168" s="31">
        <v>0</v>
      </c>
      <c r="J168" s="31">
        <v>39.33</v>
      </c>
      <c r="K168" s="34"/>
      <c r="L168" s="31"/>
      <c r="M168" s="31">
        <f t="shared" si="139"/>
        <v>0</v>
      </c>
      <c r="N168" s="31">
        <f t="shared" si="141"/>
        <v>0</v>
      </c>
      <c r="O168" s="31">
        <f t="shared" si="142"/>
        <v>0</v>
      </c>
      <c r="P168" s="31">
        <f t="shared" si="143"/>
        <v>0</v>
      </c>
      <c r="Q168" s="140"/>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row>
    <row r="169" spans="1:49" s="14" customFormat="1" x14ac:dyDescent="0.3">
      <c r="A169" s="13" t="s">
        <v>585</v>
      </c>
      <c r="B169" s="12"/>
      <c r="C169" s="99"/>
      <c r="D169" s="7" t="s">
        <v>11</v>
      </c>
      <c r="E169" s="31" t="s">
        <v>63</v>
      </c>
      <c r="F169" s="31">
        <v>0</v>
      </c>
      <c r="G169" s="31">
        <v>0</v>
      </c>
      <c r="H169" s="31">
        <v>39.33</v>
      </c>
      <c r="I169" s="31">
        <v>0</v>
      </c>
      <c r="J169" s="31">
        <v>39.33</v>
      </c>
      <c r="K169" s="34"/>
      <c r="L169" s="31"/>
      <c r="M169" s="31">
        <f t="shared" si="139"/>
        <v>0</v>
      </c>
      <c r="N169" s="31">
        <f t="shared" si="141"/>
        <v>0</v>
      </c>
      <c r="O169" s="31">
        <f t="shared" si="142"/>
        <v>0</v>
      </c>
      <c r="P169" s="31">
        <f t="shared" si="143"/>
        <v>0</v>
      </c>
      <c r="Q169" s="140"/>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row>
    <row r="170" spans="1:49" s="14" customFormat="1" x14ac:dyDescent="0.3">
      <c r="A170" s="27" t="s">
        <v>586</v>
      </c>
      <c r="B170" s="12"/>
      <c r="C170" s="99"/>
      <c r="D170" s="29" t="s">
        <v>135</v>
      </c>
      <c r="E170" s="55"/>
      <c r="F170" s="55"/>
      <c r="G170" s="55"/>
      <c r="H170" s="55"/>
      <c r="I170" s="55"/>
      <c r="J170" s="55"/>
      <c r="K170" s="40"/>
      <c r="L170" s="55"/>
      <c r="M170" s="55">
        <f t="shared" si="139"/>
        <v>0</v>
      </c>
      <c r="N170" s="55">
        <f>SUM(N171)</f>
        <v>0</v>
      </c>
      <c r="O170" s="55">
        <f t="shared" ref="O170:P170" si="150">SUM(O171)</f>
        <v>0</v>
      </c>
      <c r="P170" s="55">
        <f t="shared" si="150"/>
        <v>0</v>
      </c>
      <c r="Q170" s="139"/>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row>
    <row r="171" spans="1:49" s="14" customFormat="1" x14ac:dyDescent="0.3">
      <c r="A171" s="13" t="s">
        <v>587</v>
      </c>
      <c r="B171" s="12"/>
      <c r="C171" s="100"/>
      <c r="D171" s="7" t="s">
        <v>137</v>
      </c>
      <c r="E171" s="31" t="s">
        <v>136</v>
      </c>
      <c r="F171" s="31">
        <v>0</v>
      </c>
      <c r="G171" s="31">
        <v>0</v>
      </c>
      <c r="H171" s="31">
        <v>25.76</v>
      </c>
      <c r="I171" s="31">
        <v>0</v>
      </c>
      <c r="J171" s="31">
        <v>25.76</v>
      </c>
      <c r="K171" s="34"/>
      <c r="L171" s="31"/>
      <c r="M171" s="31">
        <f t="shared" si="139"/>
        <v>0</v>
      </c>
      <c r="N171" s="31">
        <f t="shared" si="141"/>
        <v>0</v>
      </c>
      <c r="O171" s="31">
        <f t="shared" si="142"/>
        <v>0</v>
      </c>
      <c r="P171" s="31">
        <f t="shared" si="143"/>
        <v>0</v>
      </c>
      <c r="Q171" s="140"/>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row>
    <row r="172" spans="1:49" s="14" customFormat="1" ht="20.25" customHeight="1" x14ac:dyDescent="0.3">
      <c r="A172" s="60" t="s">
        <v>588</v>
      </c>
      <c r="B172" s="59"/>
      <c r="C172" s="85" t="s">
        <v>152</v>
      </c>
      <c r="D172" s="86"/>
      <c r="E172" s="48"/>
      <c r="F172" s="49"/>
      <c r="G172" s="49"/>
      <c r="H172" s="49"/>
      <c r="I172" s="49"/>
      <c r="J172" s="49"/>
      <c r="K172" s="45"/>
      <c r="L172" s="42"/>
      <c r="M172" s="42"/>
      <c r="N172" s="132">
        <f>N173+N176+N178</f>
        <v>0</v>
      </c>
      <c r="O172" s="132">
        <f t="shared" ref="O172:P172" si="151">O173+O176+O178</f>
        <v>0</v>
      </c>
      <c r="P172" s="132">
        <f t="shared" si="151"/>
        <v>0</v>
      </c>
      <c r="Q172" s="141"/>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row>
    <row r="173" spans="1:49" s="14" customFormat="1" x14ac:dyDescent="0.3">
      <c r="A173" s="27" t="s">
        <v>589</v>
      </c>
      <c r="B173" s="12"/>
      <c r="C173" s="98" t="s">
        <v>412</v>
      </c>
      <c r="D173" s="29" t="s">
        <v>127</v>
      </c>
      <c r="E173" s="68"/>
      <c r="F173" s="55"/>
      <c r="G173" s="55"/>
      <c r="H173" s="55"/>
      <c r="I173" s="55"/>
      <c r="J173" s="55"/>
      <c r="K173" s="40"/>
      <c r="L173" s="55"/>
      <c r="M173" s="55">
        <f t="shared" ref="M173:M180" si="152">K173+L173</f>
        <v>0</v>
      </c>
      <c r="N173" s="55">
        <f>SUM(N174:N175)</f>
        <v>0</v>
      </c>
      <c r="O173" s="55">
        <f t="shared" ref="O173:P173" si="153">SUM(O174:O175)</f>
        <v>0</v>
      </c>
      <c r="P173" s="55">
        <f t="shared" si="153"/>
        <v>0</v>
      </c>
      <c r="Q173" s="139"/>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row>
    <row r="174" spans="1:49" s="14" customFormat="1" x14ac:dyDescent="0.3">
      <c r="A174" s="13" t="s">
        <v>590</v>
      </c>
      <c r="B174" s="12"/>
      <c r="C174" s="99"/>
      <c r="D174" s="7" t="s">
        <v>153</v>
      </c>
      <c r="E174" s="30" t="s">
        <v>63</v>
      </c>
      <c r="F174" s="31">
        <v>154.16999999999999</v>
      </c>
      <c r="G174" s="31">
        <v>186.59</v>
      </c>
      <c r="H174" s="31">
        <v>0</v>
      </c>
      <c r="I174" s="31">
        <v>0</v>
      </c>
      <c r="J174" s="31">
        <v>340.76</v>
      </c>
      <c r="K174" s="34"/>
      <c r="L174" s="31"/>
      <c r="M174" s="31">
        <f t="shared" si="152"/>
        <v>0</v>
      </c>
      <c r="N174" s="31">
        <f t="shared" ref="N174:N180" si="154">J174*K174</f>
        <v>0</v>
      </c>
      <c r="O174" s="31">
        <f t="shared" ref="O174:O180" si="155">J174*L174</f>
        <v>0</v>
      </c>
      <c r="P174" s="31">
        <f t="shared" ref="P174:P180" si="156">N174+O174</f>
        <v>0</v>
      </c>
      <c r="Q174" s="140"/>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row>
    <row r="175" spans="1:49" s="14" customFormat="1" x14ac:dyDescent="0.3">
      <c r="A175" s="13" t="s">
        <v>591</v>
      </c>
      <c r="B175" s="13"/>
      <c r="C175" s="99"/>
      <c r="D175" s="7" t="s">
        <v>128</v>
      </c>
      <c r="E175" s="31" t="s">
        <v>63</v>
      </c>
      <c r="F175" s="31">
        <v>154.16999999999999</v>
      </c>
      <c r="G175" s="31">
        <v>186.59</v>
      </c>
      <c r="H175" s="31">
        <v>0</v>
      </c>
      <c r="I175" s="31">
        <v>0</v>
      </c>
      <c r="J175" s="31">
        <v>340.76</v>
      </c>
      <c r="K175" s="34"/>
      <c r="L175" s="31"/>
      <c r="M175" s="31">
        <f t="shared" si="152"/>
        <v>0</v>
      </c>
      <c r="N175" s="31">
        <f t="shared" si="154"/>
        <v>0</v>
      </c>
      <c r="O175" s="31">
        <f t="shared" si="155"/>
        <v>0</v>
      </c>
      <c r="P175" s="31">
        <f t="shared" si="156"/>
        <v>0</v>
      </c>
      <c r="Q175" s="140"/>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row>
    <row r="176" spans="1:49" s="14" customFormat="1" x14ac:dyDescent="0.3">
      <c r="A176" s="27" t="s">
        <v>592</v>
      </c>
      <c r="B176" s="12"/>
      <c r="C176" s="99"/>
      <c r="D176" s="29" t="s">
        <v>129</v>
      </c>
      <c r="E176" s="55"/>
      <c r="F176" s="55"/>
      <c r="G176" s="55"/>
      <c r="H176" s="55"/>
      <c r="I176" s="55"/>
      <c r="J176" s="55"/>
      <c r="K176" s="40"/>
      <c r="L176" s="55"/>
      <c r="M176" s="55">
        <f t="shared" si="152"/>
        <v>0</v>
      </c>
      <c r="N176" s="55">
        <f>SUM(N177)</f>
        <v>0</v>
      </c>
      <c r="O176" s="55">
        <f t="shared" ref="O176:P176" si="157">SUM(O177)</f>
        <v>0</v>
      </c>
      <c r="P176" s="55">
        <f t="shared" si="157"/>
        <v>0</v>
      </c>
      <c r="Q176" s="139"/>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row>
    <row r="177" spans="1:49" s="14" customFormat="1" x14ac:dyDescent="0.3">
      <c r="A177" s="13" t="s">
        <v>593</v>
      </c>
      <c r="B177" s="12"/>
      <c r="C177" s="99"/>
      <c r="D177" s="7" t="s">
        <v>128</v>
      </c>
      <c r="E177" s="31" t="s">
        <v>63</v>
      </c>
      <c r="F177" s="31">
        <v>345.93</v>
      </c>
      <c r="G177" s="31">
        <v>14.09</v>
      </c>
      <c r="H177" s="31">
        <v>0</v>
      </c>
      <c r="I177" s="31">
        <v>0</v>
      </c>
      <c r="J177" s="31">
        <v>360.02</v>
      </c>
      <c r="K177" s="34"/>
      <c r="L177" s="31"/>
      <c r="M177" s="31">
        <f t="shared" si="152"/>
        <v>0</v>
      </c>
      <c r="N177" s="31">
        <f t="shared" si="154"/>
        <v>0</v>
      </c>
      <c r="O177" s="31">
        <f t="shared" si="155"/>
        <v>0</v>
      </c>
      <c r="P177" s="31">
        <f t="shared" si="156"/>
        <v>0</v>
      </c>
      <c r="Q177" s="140"/>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row>
    <row r="178" spans="1:49" s="14" customFormat="1" x14ac:dyDescent="0.3">
      <c r="A178" s="27" t="s">
        <v>594</v>
      </c>
      <c r="B178" s="12"/>
      <c r="C178" s="99"/>
      <c r="D178" s="29" t="s">
        <v>130</v>
      </c>
      <c r="E178" s="55"/>
      <c r="F178" s="55"/>
      <c r="G178" s="55"/>
      <c r="H178" s="55"/>
      <c r="I178" s="55"/>
      <c r="J178" s="55"/>
      <c r="K178" s="40"/>
      <c r="L178" s="55"/>
      <c r="M178" s="55">
        <f t="shared" si="152"/>
        <v>0</v>
      </c>
      <c r="N178" s="55">
        <f>SUM(N179:N180)</f>
        <v>0</v>
      </c>
      <c r="O178" s="55">
        <f t="shared" ref="O178:P178" si="158">SUM(O179:O180)</f>
        <v>0</v>
      </c>
      <c r="P178" s="55">
        <f t="shared" si="158"/>
        <v>0</v>
      </c>
      <c r="Q178" s="139"/>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row>
    <row r="179" spans="1:49" s="14" customFormat="1" x14ac:dyDescent="0.3">
      <c r="A179" s="13" t="s">
        <v>595</v>
      </c>
      <c r="B179" s="12"/>
      <c r="C179" s="99"/>
      <c r="D179" s="7" t="s">
        <v>153</v>
      </c>
      <c r="E179" s="30" t="s">
        <v>63</v>
      </c>
      <c r="F179" s="31">
        <v>14.2</v>
      </c>
      <c r="G179" s="31">
        <v>0</v>
      </c>
      <c r="H179" s="31">
        <v>85.67</v>
      </c>
      <c r="I179" s="31">
        <v>0</v>
      </c>
      <c r="J179" s="31">
        <v>99.87</v>
      </c>
      <c r="K179" s="34"/>
      <c r="L179" s="31"/>
      <c r="M179" s="31">
        <f t="shared" si="152"/>
        <v>0</v>
      </c>
      <c r="N179" s="31">
        <f t="shared" si="154"/>
        <v>0</v>
      </c>
      <c r="O179" s="31">
        <f t="shared" si="155"/>
        <v>0</v>
      </c>
      <c r="P179" s="31">
        <f t="shared" si="156"/>
        <v>0</v>
      </c>
      <c r="Q179" s="140"/>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row>
    <row r="180" spans="1:49" s="14" customFormat="1" x14ac:dyDescent="0.3">
      <c r="A180" s="13" t="s">
        <v>596</v>
      </c>
      <c r="B180" s="12"/>
      <c r="C180" s="100"/>
      <c r="D180" s="7" t="s">
        <v>128</v>
      </c>
      <c r="E180" s="31" t="s">
        <v>63</v>
      </c>
      <c r="F180" s="31">
        <v>14.2</v>
      </c>
      <c r="G180" s="31">
        <v>0</v>
      </c>
      <c r="H180" s="31">
        <v>85.67</v>
      </c>
      <c r="I180" s="31">
        <v>0</v>
      </c>
      <c r="J180" s="31">
        <v>99.87</v>
      </c>
      <c r="K180" s="34"/>
      <c r="L180" s="31"/>
      <c r="M180" s="31">
        <f t="shared" si="152"/>
        <v>0</v>
      </c>
      <c r="N180" s="31">
        <f t="shared" si="154"/>
        <v>0</v>
      </c>
      <c r="O180" s="31">
        <f t="shared" si="155"/>
        <v>0</v>
      </c>
      <c r="P180" s="31">
        <f t="shared" si="156"/>
        <v>0</v>
      </c>
      <c r="Q180" s="140"/>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row>
    <row r="181" spans="1:49" s="14" customFormat="1" ht="23.25" customHeight="1" x14ac:dyDescent="0.3">
      <c r="A181" s="60" t="s">
        <v>597</v>
      </c>
      <c r="B181" s="59"/>
      <c r="C181" s="85" t="s">
        <v>347</v>
      </c>
      <c r="D181" s="86"/>
      <c r="E181" s="42"/>
      <c r="F181" s="42">
        <v>47.52</v>
      </c>
      <c r="G181" s="42">
        <v>12.02</v>
      </c>
      <c r="H181" s="42">
        <v>29.759999999999998</v>
      </c>
      <c r="I181" s="42">
        <v>0</v>
      </c>
      <c r="J181" s="42">
        <v>89.300000000000011</v>
      </c>
      <c r="K181" s="45"/>
      <c r="L181" s="42"/>
      <c r="M181" s="42"/>
      <c r="N181" s="132">
        <f>N182+N184</f>
        <v>0</v>
      </c>
      <c r="O181" s="132">
        <f t="shared" ref="O181:P181" si="159">O182+O184</f>
        <v>0</v>
      </c>
      <c r="P181" s="132">
        <f t="shared" si="159"/>
        <v>0</v>
      </c>
      <c r="Q181" s="141"/>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row>
    <row r="182" spans="1:49" s="14" customFormat="1" x14ac:dyDescent="0.3">
      <c r="A182" s="27" t="s">
        <v>598</v>
      </c>
      <c r="B182" s="12"/>
      <c r="C182" s="98" t="s">
        <v>418</v>
      </c>
      <c r="D182" s="29" t="s">
        <v>158</v>
      </c>
      <c r="E182" s="55"/>
      <c r="F182" s="55"/>
      <c r="G182" s="55"/>
      <c r="H182" s="55"/>
      <c r="I182" s="55"/>
      <c r="J182" s="55"/>
      <c r="K182" s="40"/>
      <c r="L182" s="55"/>
      <c r="M182" s="55">
        <f t="shared" ref="M182:M185" si="160">K182+L182</f>
        <v>0</v>
      </c>
      <c r="N182" s="55">
        <f>SUM(N183)</f>
        <v>0</v>
      </c>
      <c r="O182" s="55">
        <f t="shared" ref="O182:P182" si="161">SUM(O183)</f>
        <v>0</v>
      </c>
      <c r="P182" s="55">
        <f t="shared" si="161"/>
        <v>0</v>
      </c>
      <c r="Q182" s="139"/>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row>
    <row r="183" spans="1:49" s="14" customFormat="1" x14ac:dyDescent="0.3">
      <c r="A183" s="13" t="s">
        <v>599</v>
      </c>
      <c r="B183" s="12"/>
      <c r="C183" s="99"/>
      <c r="D183" s="7" t="s">
        <v>159</v>
      </c>
      <c r="E183" s="31" t="s">
        <v>136</v>
      </c>
      <c r="F183" s="31">
        <v>47.52</v>
      </c>
      <c r="G183" s="31">
        <v>12.02</v>
      </c>
      <c r="H183" s="31">
        <v>15.4</v>
      </c>
      <c r="I183" s="31">
        <v>0</v>
      </c>
      <c r="J183" s="31">
        <v>74.940000000000012</v>
      </c>
      <c r="K183" s="34"/>
      <c r="L183" s="31"/>
      <c r="M183" s="31">
        <f t="shared" si="160"/>
        <v>0</v>
      </c>
      <c r="N183" s="31">
        <f t="shared" ref="N183:N185" si="162">J183*K183</f>
        <v>0</v>
      </c>
      <c r="O183" s="31">
        <f t="shared" ref="O183:O185" si="163">J183*L183</f>
        <v>0</v>
      </c>
      <c r="P183" s="31">
        <f t="shared" ref="P183:P185" si="164">N183+O183</f>
        <v>0</v>
      </c>
      <c r="Q183" s="140"/>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row>
    <row r="184" spans="1:49" s="14" customFormat="1" x14ac:dyDescent="0.3">
      <c r="A184" s="27" t="s">
        <v>600</v>
      </c>
      <c r="B184" s="12"/>
      <c r="C184" s="99"/>
      <c r="D184" s="29" t="s">
        <v>351</v>
      </c>
      <c r="E184" s="55"/>
      <c r="F184" s="55"/>
      <c r="G184" s="55"/>
      <c r="H184" s="55"/>
      <c r="I184" s="55"/>
      <c r="J184" s="55"/>
      <c r="K184" s="40"/>
      <c r="L184" s="55"/>
      <c r="M184" s="55">
        <f t="shared" si="160"/>
        <v>0</v>
      </c>
      <c r="N184" s="55">
        <f>SUM(N185)</f>
        <v>0</v>
      </c>
      <c r="O184" s="55">
        <f t="shared" ref="O184:P184" si="165">SUM(O185)</f>
        <v>0</v>
      </c>
      <c r="P184" s="55">
        <f t="shared" si="165"/>
        <v>0</v>
      </c>
      <c r="Q184" s="139"/>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row>
    <row r="185" spans="1:49" s="14" customFormat="1" x14ac:dyDescent="0.3">
      <c r="A185" s="13" t="s">
        <v>601</v>
      </c>
      <c r="B185" s="12"/>
      <c r="C185" s="100"/>
      <c r="D185" s="7" t="s">
        <v>161</v>
      </c>
      <c r="E185" s="31" t="s">
        <v>136</v>
      </c>
      <c r="F185" s="31">
        <v>0</v>
      </c>
      <c r="G185" s="31">
        <v>0</v>
      </c>
      <c r="H185" s="31">
        <v>14.36</v>
      </c>
      <c r="I185" s="31">
        <v>0</v>
      </c>
      <c r="J185" s="31">
        <v>14.36</v>
      </c>
      <c r="K185" s="34"/>
      <c r="L185" s="31"/>
      <c r="M185" s="31">
        <f t="shared" si="160"/>
        <v>0</v>
      </c>
      <c r="N185" s="31">
        <f t="shared" si="162"/>
        <v>0</v>
      </c>
      <c r="O185" s="31">
        <f t="shared" si="163"/>
        <v>0</v>
      </c>
      <c r="P185" s="31">
        <f t="shared" si="164"/>
        <v>0</v>
      </c>
      <c r="Q185" s="140"/>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row>
    <row r="186" spans="1:49" s="14" customFormat="1" ht="18.75" customHeight="1" x14ac:dyDescent="0.3">
      <c r="A186" s="60" t="s">
        <v>602</v>
      </c>
      <c r="B186" s="59"/>
      <c r="C186" s="85" t="s">
        <v>349</v>
      </c>
      <c r="D186" s="86"/>
      <c r="E186" s="42"/>
      <c r="F186" s="42">
        <v>1042.5837819999999</v>
      </c>
      <c r="G186" s="42">
        <v>292.99332800000002</v>
      </c>
      <c r="H186" s="42">
        <v>771.10903899999994</v>
      </c>
      <c r="I186" s="42">
        <v>0</v>
      </c>
      <c r="J186" s="42">
        <v>2106.6861490000001</v>
      </c>
      <c r="K186" s="45"/>
      <c r="L186" s="42"/>
      <c r="M186" s="42"/>
      <c r="N186" s="132">
        <f>N187+N189+N191+N193</f>
        <v>0</v>
      </c>
      <c r="O186" s="132">
        <f t="shared" ref="O186:P186" si="166">O187+O189+O191+O193</f>
        <v>0</v>
      </c>
      <c r="P186" s="132">
        <f t="shared" si="166"/>
        <v>0</v>
      </c>
      <c r="Q186" s="141"/>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row>
    <row r="187" spans="1:49" s="14" customFormat="1" x14ac:dyDescent="0.3">
      <c r="A187" s="27" t="s">
        <v>603</v>
      </c>
      <c r="B187" s="12"/>
      <c r="C187" s="98" t="s">
        <v>417</v>
      </c>
      <c r="D187" s="29" t="s">
        <v>163</v>
      </c>
      <c r="E187" s="55"/>
      <c r="F187" s="55"/>
      <c r="G187" s="55"/>
      <c r="H187" s="55"/>
      <c r="I187" s="55"/>
      <c r="J187" s="55"/>
      <c r="K187" s="40"/>
      <c r="L187" s="55"/>
      <c r="M187" s="55">
        <f t="shared" ref="M187:M194" si="167">K187+L187</f>
        <v>0</v>
      </c>
      <c r="N187" s="55">
        <f>SUM(N188)</f>
        <v>0</v>
      </c>
      <c r="O187" s="55">
        <f t="shared" ref="O187:P187" si="168">SUM(O188)</f>
        <v>0</v>
      </c>
      <c r="P187" s="55">
        <f t="shared" si="168"/>
        <v>0</v>
      </c>
      <c r="Q187" s="139"/>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row>
    <row r="188" spans="1:49" s="14" customFormat="1" x14ac:dyDescent="0.3">
      <c r="A188" s="13" t="s">
        <v>604</v>
      </c>
      <c r="B188" s="12"/>
      <c r="C188" s="99"/>
      <c r="D188" s="7" t="s">
        <v>159</v>
      </c>
      <c r="E188" s="31" t="s">
        <v>136</v>
      </c>
      <c r="F188" s="31">
        <v>578.05378199999996</v>
      </c>
      <c r="G188" s="31">
        <v>156.69332800000001</v>
      </c>
      <c r="H188" s="31">
        <v>517.73413200000005</v>
      </c>
      <c r="I188" s="31">
        <v>0</v>
      </c>
      <c r="J188" s="31">
        <v>1252.4812420000001</v>
      </c>
      <c r="K188" s="34"/>
      <c r="L188" s="31"/>
      <c r="M188" s="31">
        <f t="shared" si="167"/>
        <v>0</v>
      </c>
      <c r="N188" s="31">
        <f t="shared" ref="N188:N194" si="169">J188*K188</f>
        <v>0</v>
      </c>
      <c r="O188" s="31">
        <f t="shared" ref="O188:O194" si="170">J188*L188</f>
        <v>0</v>
      </c>
      <c r="P188" s="31">
        <f t="shared" ref="P188:P194" si="171">N188+O188</f>
        <v>0</v>
      </c>
      <c r="Q188" s="140"/>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row>
    <row r="189" spans="1:49" s="5" customFormat="1" x14ac:dyDescent="0.3">
      <c r="A189" s="27" t="s">
        <v>605</v>
      </c>
      <c r="B189" s="12"/>
      <c r="C189" s="99"/>
      <c r="D189" s="29" t="s">
        <v>167</v>
      </c>
      <c r="E189" s="55"/>
      <c r="F189" s="55"/>
      <c r="G189" s="55"/>
      <c r="H189" s="55"/>
      <c r="I189" s="55"/>
      <c r="J189" s="55"/>
      <c r="K189" s="56"/>
      <c r="L189" s="55"/>
      <c r="M189" s="55">
        <f t="shared" si="167"/>
        <v>0</v>
      </c>
      <c r="N189" s="55">
        <f>SUM(N190)</f>
        <v>0</v>
      </c>
      <c r="O189" s="55">
        <f>SUM(O190)</f>
        <v>0</v>
      </c>
      <c r="P189" s="55">
        <f>SUM(P190)</f>
        <v>0</v>
      </c>
      <c r="Q189" s="142"/>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row>
    <row r="190" spans="1:49" s="5" customFormat="1" x14ac:dyDescent="0.3">
      <c r="A190" s="13" t="s">
        <v>606</v>
      </c>
      <c r="B190" s="12"/>
      <c r="C190" s="99"/>
      <c r="D190" s="7" t="s">
        <v>166</v>
      </c>
      <c r="E190" s="31" t="s">
        <v>136</v>
      </c>
      <c r="F190" s="31">
        <v>27.53</v>
      </c>
      <c r="G190" s="31">
        <v>27.1</v>
      </c>
      <c r="H190" s="31">
        <v>23.814906999999998</v>
      </c>
      <c r="I190" s="31">
        <v>0</v>
      </c>
      <c r="J190" s="31">
        <v>78.444907000000001</v>
      </c>
      <c r="K190" s="34"/>
      <c r="L190" s="31"/>
      <c r="M190" s="31">
        <f t="shared" si="167"/>
        <v>0</v>
      </c>
      <c r="N190" s="31">
        <f t="shared" si="169"/>
        <v>0</v>
      </c>
      <c r="O190" s="31">
        <f t="shared" si="170"/>
        <v>0</v>
      </c>
      <c r="P190" s="31">
        <f t="shared" si="171"/>
        <v>0</v>
      </c>
      <c r="Q190" s="33"/>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row>
    <row r="191" spans="1:49" s="5" customFormat="1" x14ac:dyDescent="0.3">
      <c r="A191" s="27" t="s">
        <v>607</v>
      </c>
      <c r="B191" s="12"/>
      <c r="C191" s="99"/>
      <c r="D191" s="29" t="s">
        <v>348</v>
      </c>
      <c r="E191" s="55"/>
      <c r="F191" s="55"/>
      <c r="G191" s="55"/>
      <c r="H191" s="55"/>
      <c r="I191" s="55"/>
      <c r="J191" s="55"/>
      <c r="K191" s="56"/>
      <c r="L191" s="55"/>
      <c r="M191" s="55">
        <f t="shared" si="167"/>
        <v>0</v>
      </c>
      <c r="N191" s="55">
        <f>SUM(N192)</f>
        <v>0</v>
      </c>
      <c r="O191" s="55">
        <f>SUM(O192)</f>
        <v>0</v>
      </c>
      <c r="P191" s="55">
        <f>SUM(P192)</f>
        <v>0</v>
      </c>
      <c r="Q191" s="142"/>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row>
    <row r="192" spans="1:49" s="5" customFormat="1" x14ac:dyDescent="0.3">
      <c r="A192" s="13" t="s">
        <v>608</v>
      </c>
      <c r="B192" s="12"/>
      <c r="C192" s="99"/>
      <c r="D192" s="7" t="s">
        <v>159</v>
      </c>
      <c r="E192" s="31" t="s">
        <v>136</v>
      </c>
      <c r="F192" s="31">
        <v>18.899999999999999</v>
      </c>
      <c r="G192" s="31">
        <v>0</v>
      </c>
      <c r="H192" s="31">
        <v>0</v>
      </c>
      <c r="I192" s="31">
        <v>0</v>
      </c>
      <c r="J192" s="31">
        <v>18.899999999999999</v>
      </c>
      <c r="K192" s="34"/>
      <c r="L192" s="31"/>
      <c r="M192" s="31">
        <f t="shared" si="167"/>
        <v>0</v>
      </c>
      <c r="N192" s="31">
        <f t="shared" si="169"/>
        <v>0</v>
      </c>
      <c r="O192" s="31">
        <f t="shared" si="170"/>
        <v>0</v>
      </c>
      <c r="P192" s="31">
        <f t="shared" si="171"/>
        <v>0</v>
      </c>
      <c r="Q192" s="140"/>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row>
    <row r="193" spans="1:49" s="5" customFormat="1" x14ac:dyDescent="0.3">
      <c r="A193" s="27" t="s">
        <v>609</v>
      </c>
      <c r="B193" s="12"/>
      <c r="C193" s="99"/>
      <c r="D193" s="29" t="s">
        <v>346</v>
      </c>
      <c r="E193" s="68"/>
      <c r="F193" s="55"/>
      <c r="G193" s="55"/>
      <c r="H193" s="55"/>
      <c r="I193" s="55"/>
      <c r="J193" s="55"/>
      <c r="K193" s="56"/>
      <c r="L193" s="55"/>
      <c r="M193" s="55">
        <f t="shared" si="167"/>
        <v>0</v>
      </c>
      <c r="N193" s="55">
        <f>SUM(N194)</f>
        <v>0</v>
      </c>
      <c r="O193" s="55">
        <f>SUM(O194)</f>
        <v>0</v>
      </c>
      <c r="P193" s="55">
        <f>SUM(P194)</f>
        <v>0</v>
      </c>
      <c r="Q193" s="1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row>
    <row r="194" spans="1:49" s="5" customFormat="1" x14ac:dyDescent="0.3">
      <c r="A194" s="13" t="s">
        <v>610</v>
      </c>
      <c r="B194" s="12"/>
      <c r="C194" s="100"/>
      <c r="D194" s="7" t="s">
        <v>161</v>
      </c>
      <c r="E194" s="31" t="s">
        <v>136</v>
      </c>
      <c r="F194" s="31">
        <v>418.1</v>
      </c>
      <c r="G194" s="31">
        <v>109.2</v>
      </c>
      <c r="H194" s="31">
        <v>229.56</v>
      </c>
      <c r="I194" s="31">
        <v>0</v>
      </c>
      <c r="J194" s="31">
        <v>756.86000000000013</v>
      </c>
      <c r="K194" s="34"/>
      <c r="L194" s="31"/>
      <c r="M194" s="31">
        <f t="shared" si="167"/>
        <v>0</v>
      </c>
      <c r="N194" s="31">
        <f t="shared" si="169"/>
        <v>0</v>
      </c>
      <c r="O194" s="31">
        <f t="shared" si="170"/>
        <v>0</v>
      </c>
      <c r="P194" s="31">
        <f t="shared" si="171"/>
        <v>0</v>
      </c>
      <c r="Q194" s="143"/>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row>
    <row r="195" spans="1:49" s="5" customFormat="1" ht="21" customHeight="1" x14ac:dyDescent="0.3">
      <c r="A195" s="60" t="s">
        <v>611</v>
      </c>
      <c r="B195" s="59"/>
      <c r="C195" s="85" t="s">
        <v>353</v>
      </c>
      <c r="D195" s="86"/>
      <c r="E195" s="42"/>
      <c r="F195" s="95"/>
      <c r="G195" s="96"/>
      <c r="H195" s="96"/>
      <c r="I195" s="97"/>
      <c r="J195" s="42"/>
      <c r="K195" s="41"/>
      <c r="L195" s="42"/>
      <c r="M195" s="42"/>
      <c r="N195" s="132">
        <f>N196+N199+N202+N205+N208+N211+N214</f>
        <v>0</v>
      </c>
      <c r="O195" s="132">
        <f t="shared" ref="O195:P195" si="172">O196+O199+O202+O205+O208+O211+O214</f>
        <v>0</v>
      </c>
      <c r="P195" s="132">
        <f t="shared" si="172"/>
        <v>0</v>
      </c>
      <c r="Q195" s="144"/>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row>
    <row r="196" spans="1:49" s="5" customFormat="1" x14ac:dyDescent="0.3">
      <c r="A196" s="27" t="s">
        <v>612</v>
      </c>
      <c r="B196" s="13"/>
      <c r="C196" s="101" t="s">
        <v>418</v>
      </c>
      <c r="D196" s="29" t="s">
        <v>21</v>
      </c>
      <c r="E196" s="55"/>
      <c r="F196" s="55"/>
      <c r="G196" s="55"/>
      <c r="H196" s="55"/>
      <c r="I196" s="55"/>
      <c r="J196" s="55"/>
      <c r="K196" s="56"/>
      <c r="L196" s="55"/>
      <c r="M196" s="55">
        <f t="shared" ref="M196:M216" si="173">K196+L196</f>
        <v>0</v>
      </c>
      <c r="N196" s="55">
        <f>SUM(N197:N198)</f>
        <v>0</v>
      </c>
      <c r="O196" s="55">
        <f t="shared" ref="O196:P196" si="174">SUM(O197:O198)</f>
        <v>0</v>
      </c>
      <c r="P196" s="55">
        <f t="shared" si="174"/>
        <v>0</v>
      </c>
      <c r="Q196" s="142"/>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row>
    <row r="197" spans="1:49" s="5" customFormat="1" ht="31.2" x14ac:dyDescent="0.3">
      <c r="A197" s="13" t="s">
        <v>613</v>
      </c>
      <c r="B197" s="13"/>
      <c r="C197" s="102"/>
      <c r="D197" s="7" t="s">
        <v>171</v>
      </c>
      <c r="E197" s="31" t="s">
        <v>63</v>
      </c>
      <c r="F197" s="87">
        <v>254.7</v>
      </c>
      <c r="G197" s="88"/>
      <c r="H197" s="88"/>
      <c r="I197" s="89"/>
      <c r="J197" s="31">
        <v>254.7</v>
      </c>
      <c r="K197" s="34"/>
      <c r="L197" s="31"/>
      <c r="M197" s="31">
        <f t="shared" si="173"/>
        <v>0</v>
      </c>
      <c r="N197" s="31">
        <f t="shared" ref="N197:N216" si="175">J197*K197</f>
        <v>0</v>
      </c>
      <c r="O197" s="31">
        <f t="shared" ref="O197:O216" si="176">J197*L197</f>
        <v>0</v>
      </c>
      <c r="P197" s="31">
        <f t="shared" ref="P197:P216" si="177">N197+O197</f>
        <v>0</v>
      </c>
      <c r="Q197" s="143"/>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row>
    <row r="198" spans="1:49" s="5" customFormat="1" x14ac:dyDescent="0.3">
      <c r="A198" s="13" t="s">
        <v>614</v>
      </c>
      <c r="B198" s="13"/>
      <c r="C198" s="102"/>
      <c r="D198" s="7" t="s">
        <v>122</v>
      </c>
      <c r="E198" s="31" t="s">
        <v>63</v>
      </c>
      <c r="F198" s="87">
        <v>254.7</v>
      </c>
      <c r="G198" s="88"/>
      <c r="H198" s="88"/>
      <c r="I198" s="89"/>
      <c r="J198" s="31">
        <v>254.7</v>
      </c>
      <c r="K198" s="34"/>
      <c r="L198" s="31"/>
      <c r="M198" s="31">
        <f t="shared" si="173"/>
        <v>0</v>
      </c>
      <c r="N198" s="31">
        <f t="shared" si="175"/>
        <v>0</v>
      </c>
      <c r="O198" s="31">
        <f t="shared" si="176"/>
        <v>0</v>
      </c>
      <c r="P198" s="31">
        <f t="shared" si="177"/>
        <v>0</v>
      </c>
      <c r="Q198" s="143"/>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row>
    <row r="199" spans="1:49" s="5" customFormat="1" x14ac:dyDescent="0.3">
      <c r="A199" s="27" t="s">
        <v>615</v>
      </c>
      <c r="B199" s="13"/>
      <c r="C199" s="102"/>
      <c r="D199" s="29" t="s">
        <v>33</v>
      </c>
      <c r="E199" s="55"/>
      <c r="F199" s="90"/>
      <c r="G199" s="91"/>
      <c r="H199" s="91"/>
      <c r="I199" s="92"/>
      <c r="J199" s="55">
        <v>0</v>
      </c>
      <c r="K199" s="56"/>
      <c r="L199" s="55"/>
      <c r="M199" s="55">
        <f t="shared" si="173"/>
        <v>0</v>
      </c>
      <c r="N199" s="55">
        <f>SUM(N200:N201)</f>
        <v>0</v>
      </c>
      <c r="O199" s="55">
        <f t="shared" ref="O199:P199" si="178">SUM(O200:O201)</f>
        <v>0</v>
      </c>
      <c r="P199" s="55">
        <f t="shared" si="178"/>
        <v>0</v>
      </c>
      <c r="Q199" s="142"/>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row>
    <row r="200" spans="1:49" s="5" customFormat="1" ht="31.2" x14ac:dyDescent="0.3">
      <c r="A200" s="13" t="s">
        <v>616</v>
      </c>
      <c r="B200" s="13"/>
      <c r="C200" s="102"/>
      <c r="D200" s="7" t="s">
        <v>171</v>
      </c>
      <c r="E200" s="31" t="s">
        <v>63</v>
      </c>
      <c r="F200" s="87">
        <v>37.4</v>
      </c>
      <c r="G200" s="88"/>
      <c r="H200" s="88"/>
      <c r="I200" s="89"/>
      <c r="J200" s="31">
        <v>37.4</v>
      </c>
      <c r="K200" s="34"/>
      <c r="L200" s="31"/>
      <c r="M200" s="31">
        <f t="shared" si="173"/>
        <v>0</v>
      </c>
      <c r="N200" s="31">
        <f t="shared" si="175"/>
        <v>0</v>
      </c>
      <c r="O200" s="31">
        <f t="shared" si="176"/>
        <v>0</v>
      </c>
      <c r="P200" s="31">
        <f t="shared" si="177"/>
        <v>0</v>
      </c>
      <c r="Q200" s="143"/>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row>
    <row r="201" spans="1:49" s="5" customFormat="1" x14ac:dyDescent="0.3">
      <c r="A201" s="13" t="s">
        <v>617</v>
      </c>
      <c r="B201" s="13"/>
      <c r="C201" s="102"/>
      <c r="D201" s="7" t="s">
        <v>110</v>
      </c>
      <c r="E201" s="31" t="s">
        <v>63</v>
      </c>
      <c r="F201" s="87">
        <v>37.4</v>
      </c>
      <c r="G201" s="88"/>
      <c r="H201" s="88"/>
      <c r="I201" s="89"/>
      <c r="J201" s="31">
        <v>37.4</v>
      </c>
      <c r="K201" s="34"/>
      <c r="L201" s="31"/>
      <c r="M201" s="31">
        <f t="shared" si="173"/>
        <v>0</v>
      </c>
      <c r="N201" s="31">
        <f t="shared" si="175"/>
        <v>0</v>
      </c>
      <c r="O201" s="31">
        <f t="shared" si="176"/>
        <v>0</v>
      </c>
      <c r="P201" s="31">
        <f t="shared" si="177"/>
        <v>0</v>
      </c>
      <c r="Q201" s="143"/>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row>
    <row r="202" spans="1:49" s="5" customFormat="1" x14ac:dyDescent="0.3">
      <c r="A202" s="27" t="s">
        <v>618</v>
      </c>
      <c r="B202" s="13"/>
      <c r="C202" s="102"/>
      <c r="D202" s="29" t="s">
        <v>36</v>
      </c>
      <c r="E202" s="55"/>
      <c r="F202" s="90"/>
      <c r="G202" s="91"/>
      <c r="H202" s="91"/>
      <c r="I202" s="92"/>
      <c r="J202" s="55">
        <v>0</v>
      </c>
      <c r="K202" s="56"/>
      <c r="L202" s="55"/>
      <c r="M202" s="55">
        <f t="shared" si="173"/>
        <v>0</v>
      </c>
      <c r="N202" s="55">
        <f>SUM(N203:N204)</f>
        <v>0</v>
      </c>
      <c r="O202" s="55">
        <f t="shared" ref="O202" si="179">SUM(O203:O204)</f>
        <v>0</v>
      </c>
      <c r="P202" s="55">
        <f t="shared" ref="P202" si="180">SUM(P203:P204)</f>
        <v>0</v>
      </c>
      <c r="Q202" s="142"/>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row>
    <row r="203" spans="1:49" s="5" customFormat="1" ht="31.2" x14ac:dyDescent="0.3">
      <c r="A203" s="13" t="s">
        <v>619</v>
      </c>
      <c r="B203" s="13"/>
      <c r="C203" s="102"/>
      <c r="D203" s="7" t="s">
        <v>171</v>
      </c>
      <c r="E203" s="31" t="s">
        <v>63</v>
      </c>
      <c r="F203" s="87">
        <v>205.4</v>
      </c>
      <c r="G203" s="88"/>
      <c r="H203" s="88"/>
      <c r="I203" s="89"/>
      <c r="J203" s="31">
        <v>205.4</v>
      </c>
      <c r="K203" s="34"/>
      <c r="L203" s="31"/>
      <c r="M203" s="31">
        <f t="shared" si="173"/>
        <v>0</v>
      </c>
      <c r="N203" s="31">
        <f t="shared" si="175"/>
        <v>0</v>
      </c>
      <c r="O203" s="31">
        <f t="shared" si="176"/>
        <v>0</v>
      </c>
      <c r="P203" s="31">
        <f t="shared" si="177"/>
        <v>0</v>
      </c>
      <c r="Q203" s="143"/>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row>
    <row r="204" spans="1:49" s="5" customFormat="1" x14ac:dyDescent="0.3">
      <c r="A204" s="13" t="s">
        <v>620</v>
      </c>
      <c r="B204" s="13"/>
      <c r="C204" s="102"/>
      <c r="D204" s="7" t="s">
        <v>110</v>
      </c>
      <c r="E204" s="31" t="s">
        <v>63</v>
      </c>
      <c r="F204" s="87">
        <v>205.4</v>
      </c>
      <c r="G204" s="88"/>
      <c r="H204" s="88"/>
      <c r="I204" s="89"/>
      <c r="J204" s="31">
        <v>205.4</v>
      </c>
      <c r="K204" s="34"/>
      <c r="L204" s="31"/>
      <c r="M204" s="31">
        <f t="shared" si="173"/>
        <v>0</v>
      </c>
      <c r="N204" s="31">
        <f t="shared" si="175"/>
        <v>0</v>
      </c>
      <c r="O204" s="31">
        <f t="shared" si="176"/>
        <v>0</v>
      </c>
      <c r="P204" s="31">
        <f t="shared" si="177"/>
        <v>0</v>
      </c>
      <c r="Q204" s="33"/>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row>
    <row r="205" spans="1:49" s="5" customFormat="1" x14ac:dyDescent="0.3">
      <c r="A205" s="27" t="s">
        <v>621</v>
      </c>
      <c r="B205" s="13"/>
      <c r="C205" s="102"/>
      <c r="D205" s="29" t="s">
        <v>44</v>
      </c>
      <c r="E205" s="55"/>
      <c r="F205" s="90"/>
      <c r="G205" s="91"/>
      <c r="H205" s="91"/>
      <c r="I205" s="92"/>
      <c r="J205" s="55">
        <v>0</v>
      </c>
      <c r="K205" s="56"/>
      <c r="L205" s="55"/>
      <c r="M205" s="55">
        <f t="shared" si="173"/>
        <v>0</v>
      </c>
      <c r="N205" s="55">
        <f>SUM(N206:N207)</f>
        <v>0</v>
      </c>
      <c r="O205" s="55">
        <f t="shared" ref="O205" si="181">SUM(O206:O207)</f>
        <v>0</v>
      </c>
      <c r="P205" s="55">
        <f t="shared" ref="P205" si="182">SUM(P206:P207)</f>
        <v>0</v>
      </c>
      <c r="Q205" s="142"/>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row>
    <row r="206" spans="1:49" s="5" customFormat="1" ht="31.2" x14ac:dyDescent="0.3">
      <c r="A206" s="13" t="s">
        <v>622</v>
      </c>
      <c r="B206" s="13"/>
      <c r="C206" s="102"/>
      <c r="D206" s="7" t="s">
        <v>171</v>
      </c>
      <c r="E206" s="31" t="s">
        <v>63</v>
      </c>
      <c r="F206" s="87">
        <v>5.5</v>
      </c>
      <c r="G206" s="88"/>
      <c r="H206" s="88"/>
      <c r="I206" s="89"/>
      <c r="J206" s="31">
        <v>5.5</v>
      </c>
      <c r="K206" s="34"/>
      <c r="L206" s="31"/>
      <c r="M206" s="31">
        <f t="shared" si="173"/>
        <v>0</v>
      </c>
      <c r="N206" s="31">
        <f t="shared" si="175"/>
        <v>0</v>
      </c>
      <c r="O206" s="31">
        <f t="shared" si="176"/>
        <v>0</v>
      </c>
      <c r="P206" s="31">
        <f t="shared" si="177"/>
        <v>0</v>
      </c>
      <c r="Q206" s="143"/>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row>
    <row r="207" spans="1:49" s="5" customFormat="1" x14ac:dyDescent="0.3">
      <c r="A207" s="13" t="s">
        <v>623</v>
      </c>
      <c r="B207" s="13"/>
      <c r="C207" s="102"/>
      <c r="D207" s="7" t="s">
        <v>110</v>
      </c>
      <c r="E207" s="31" t="s">
        <v>63</v>
      </c>
      <c r="F207" s="87">
        <v>5.5</v>
      </c>
      <c r="G207" s="88"/>
      <c r="H207" s="88"/>
      <c r="I207" s="89"/>
      <c r="J207" s="31">
        <v>5.5</v>
      </c>
      <c r="K207" s="34"/>
      <c r="L207" s="31"/>
      <c r="M207" s="31">
        <f t="shared" si="173"/>
        <v>0</v>
      </c>
      <c r="N207" s="31">
        <f t="shared" si="175"/>
        <v>0</v>
      </c>
      <c r="O207" s="31">
        <f t="shared" si="176"/>
        <v>0</v>
      </c>
      <c r="P207" s="31">
        <f t="shared" si="177"/>
        <v>0</v>
      </c>
      <c r="Q207" s="143"/>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row>
    <row r="208" spans="1:49" s="5" customFormat="1" x14ac:dyDescent="0.3">
      <c r="A208" s="27" t="s">
        <v>624</v>
      </c>
      <c r="B208" s="13"/>
      <c r="C208" s="102"/>
      <c r="D208" s="29" t="s">
        <v>47</v>
      </c>
      <c r="E208" s="55"/>
      <c r="F208" s="90"/>
      <c r="G208" s="91"/>
      <c r="H208" s="91"/>
      <c r="I208" s="92"/>
      <c r="J208" s="55">
        <v>0</v>
      </c>
      <c r="K208" s="56"/>
      <c r="L208" s="55"/>
      <c r="M208" s="55">
        <f t="shared" si="173"/>
        <v>0</v>
      </c>
      <c r="N208" s="55">
        <f>SUM(N209:N210)</f>
        <v>0</v>
      </c>
      <c r="O208" s="55">
        <f t="shared" ref="O208" si="183">SUM(O209:O210)</f>
        <v>0</v>
      </c>
      <c r="P208" s="55">
        <f t="shared" ref="P208" si="184">SUM(P209:P210)</f>
        <v>0</v>
      </c>
      <c r="Q208" s="142"/>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row>
    <row r="209" spans="1:49" s="5" customFormat="1" ht="31.2" x14ac:dyDescent="0.3">
      <c r="A209" s="13" t="s">
        <v>625</v>
      </c>
      <c r="B209" s="13"/>
      <c r="C209" s="102"/>
      <c r="D209" s="7" t="s">
        <v>171</v>
      </c>
      <c r="E209" s="31" t="s">
        <v>63</v>
      </c>
      <c r="F209" s="87">
        <v>9.6999999999999993</v>
      </c>
      <c r="G209" s="88"/>
      <c r="H209" s="88"/>
      <c r="I209" s="89"/>
      <c r="J209" s="31">
        <v>9.6999999999999993</v>
      </c>
      <c r="K209" s="34"/>
      <c r="L209" s="31"/>
      <c r="M209" s="31">
        <f t="shared" si="173"/>
        <v>0</v>
      </c>
      <c r="N209" s="31">
        <f t="shared" si="175"/>
        <v>0</v>
      </c>
      <c r="O209" s="31">
        <f t="shared" si="176"/>
        <v>0</v>
      </c>
      <c r="P209" s="31">
        <f t="shared" si="177"/>
        <v>0</v>
      </c>
      <c r="Q209" s="143"/>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row>
    <row r="210" spans="1:49" s="5" customFormat="1" x14ac:dyDescent="0.3">
      <c r="A210" s="13" t="s">
        <v>626</v>
      </c>
      <c r="B210" s="13"/>
      <c r="C210" s="102"/>
      <c r="D210" s="7" t="s">
        <v>122</v>
      </c>
      <c r="E210" s="31" t="s">
        <v>63</v>
      </c>
      <c r="F210" s="87">
        <v>9.6999999999999993</v>
      </c>
      <c r="G210" s="88"/>
      <c r="H210" s="88"/>
      <c r="I210" s="89"/>
      <c r="J210" s="31">
        <v>9.6999999999999993</v>
      </c>
      <c r="K210" s="34"/>
      <c r="L210" s="31"/>
      <c r="M210" s="31">
        <f t="shared" si="173"/>
        <v>0</v>
      </c>
      <c r="N210" s="31">
        <f t="shared" si="175"/>
        <v>0</v>
      </c>
      <c r="O210" s="31">
        <f t="shared" si="176"/>
        <v>0</v>
      </c>
      <c r="P210" s="31">
        <f t="shared" si="177"/>
        <v>0</v>
      </c>
      <c r="Q210" s="143"/>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row>
    <row r="211" spans="1:49" s="5" customFormat="1" x14ac:dyDescent="0.3">
      <c r="A211" s="27" t="s">
        <v>627</v>
      </c>
      <c r="B211" s="13"/>
      <c r="C211" s="102"/>
      <c r="D211" s="29" t="s">
        <v>38</v>
      </c>
      <c r="E211" s="55"/>
      <c r="F211" s="90"/>
      <c r="G211" s="91"/>
      <c r="H211" s="91"/>
      <c r="I211" s="92"/>
      <c r="J211" s="55">
        <v>0</v>
      </c>
      <c r="K211" s="56"/>
      <c r="L211" s="55"/>
      <c r="M211" s="55">
        <f t="shared" si="173"/>
        <v>0</v>
      </c>
      <c r="N211" s="55">
        <f>SUM(N212:N213)</f>
        <v>0</v>
      </c>
      <c r="O211" s="55">
        <f t="shared" ref="O211" si="185">SUM(O212:O213)</f>
        <v>0</v>
      </c>
      <c r="P211" s="55">
        <f t="shared" ref="P211" si="186">SUM(P212:P213)</f>
        <v>0</v>
      </c>
      <c r="Q211" s="142"/>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row>
    <row r="212" spans="1:49" s="5" customFormat="1" ht="31.2" x14ac:dyDescent="0.3">
      <c r="A212" s="13" t="s">
        <v>628</v>
      </c>
      <c r="B212" s="13"/>
      <c r="C212" s="102"/>
      <c r="D212" s="7" t="s">
        <v>171</v>
      </c>
      <c r="E212" s="31" t="s">
        <v>63</v>
      </c>
      <c r="F212" s="87">
        <v>55.7</v>
      </c>
      <c r="G212" s="88"/>
      <c r="H212" s="88"/>
      <c r="I212" s="89"/>
      <c r="J212" s="31">
        <v>55.7</v>
      </c>
      <c r="K212" s="34"/>
      <c r="L212" s="31"/>
      <c r="M212" s="31">
        <f t="shared" si="173"/>
        <v>0</v>
      </c>
      <c r="N212" s="31">
        <f t="shared" si="175"/>
        <v>0</v>
      </c>
      <c r="O212" s="31">
        <f t="shared" si="176"/>
        <v>0</v>
      </c>
      <c r="P212" s="31">
        <f t="shared" si="177"/>
        <v>0</v>
      </c>
      <c r="Q212" s="143"/>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row>
    <row r="213" spans="1:49" s="5" customFormat="1" x14ac:dyDescent="0.3">
      <c r="A213" s="13" t="s">
        <v>629</v>
      </c>
      <c r="B213" s="13"/>
      <c r="C213" s="102"/>
      <c r="D213" s="7" t="s">
        <v>110</v>
      </c>
      <c r="E213" s="31" t="s">
        <v>63</v>
      </c>
      <c r="F213" s="87">
        <v>55.7</v>
      </c>
      <c r="G213" s="88"/>
      <c r="H213" s="88"/>
      <c r="I213" s="89"/>
      <c r="J213" s="31">
        <v>55.7</v>
      </c>
      <c r="K213" s="34"/>
      <c r="L213" s="31"/>
      <c r="M213" s="31">
        <f t="shared" si="173"/>
        <v>0</v>
      </c>
      <c r="N213" s="31">
        <f t="shared" si="175"/>
        <v>0</v>
      </c>
      <c r="O213" s="31">
        <f t="shared" si="176"/>
        <v>0</v>
      </c>
      <c r="P213" s="31">
        <f t="shared" si="177"/>
        <v>0</v>
      </c>
      <c r="Q213" s="143"/>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row>
    <row r="214" spans="1:49" s="5" customFormat="1" x14ac:dyDescent="0.3">
      <c r="A214" s="27" t="s">
        <v>630</v>
      </c>
      <c r="B214" s="13"/>
      <c r="C214" s="102"/>
      <c r="D214" s="29" t="s">
        <v>42</v>
      </c>
      <c r="E214" s="55"/>
      <c r="F214" s="90"/>
      <c r="G214" s="91"/>
      <c r="H214" s="91"/>
      <c r="I214" s="92"/>
      <c r="J214" s="55">
        <v>0</v>
      </c>
      <c r="K214" s="56"/>
      <c r="L214" s="55"/>
      <c r="M214" s="55">
        <f t="shared" si="173"/>
        <v>0</v>
      </c>
      <c r="N214" s="55">
        <f>SUM(N215:N216)</f>
        <v>0</v>
      </c>
      <c r="O214" s="55">
        <f t="shared" ref="O214" si="187">SUM(O215:O216)</f>
        <v>0</v>
      </c>
      <c r="P214" s="55">
        <f t="shared" ref="P214" si="188">SUM(P215:P216)</f>
        <v>0</v>
      </c>
      <c r="Q214" s="142"/>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row>
    <row r="215" spans="1:49" s="5" customFormat="1" ht="31.2" x14ac:dyDescent="0.3">
      <c r="A215" s="13" t="s">
        <v>631</v>
      </c>
      <c r="B215" s="13"/>
      <c r="C215" s="102"/>
      <c r="D215" s="7" t="s">
        <v>171</v>
      </c>
      <c r="E215" s="31" t="s">
        <v>63</v>
      </c>
      <c r="F215" s="87">
        <v>15.1</v>
      </c>
      <c r="G215" s="88"/>
      <c r="H215" s="88"/>
      <c r="I215" s="89"/>
      <c r="J215" s="31">
        <v>15.1</v>
      </c>
      <c r="K215" s="34"/>
      <c r="L215" s="31"/>
      <c r="M215" s="31">
        <f t="shared" si="173"/>
        <v>0</v>
      </c>
      <c r="N215" s="31">
        <f t="shared" si="175"/>
        <v>0</v>
      </c>
      <c r="O215" s="31">
        <f t="shared" si="176"/>
        <v>0</v>
      </c>
      <c r="P215" s="31">
        <f t="shared" si="177"/>
        <v>0</v>
      </c>
      <c r="Q215" s="143"/>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row>
    <row r="216" spans="1:49" s="5" customFormat="1" x14ac:dyDescent="0.3">
      <c r="A216" s="13" t="s">
        <v>632</v>
      </c>
      <c r="B216" s="13"/>
      <c r="C216" s="103"/>
      <c r="D216" s="7" t="s">
        <v>110</v>
      </c>
      <c r="E216" s="31" t="s">
        <v>63</v>
      </c>
      <c r="F216" s="87">
        <v>15.1</v>
      </c>
      <c r="G216" s="88"/>
      <c r="H216" s="88"/>
      <c r="I216" s="89"/>
      <c r="J216" s="31">
        <v>15.1</v>
      </c>
      <c r="K216" s="34"/>
      <c r="L216" s="31"/>
      <c r="M216" s="31">
        <f t="shared" si="173"/>
        <v>0</v>
      </c>
      <c r="N216" s="31">
        <f t="shared" si="175"/>
        <v>0</v>
      </c>
      <c r="O216" s="31">
        <f t="shared" si="176"/>
        <v>0</v>
      </c>
      <c r="P216" s="31">
        <f t="shared" si="177"/>
        <v>0</v>
      </c>
      <c r="Q216" s="143"/>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row>
    <row r="217" spans="1:49" s="5" customFormat="1" ht="18.75" customHeight="1" x14ac:dyDescent="0.3">
      <c r="A217" s="60" t="s">
        <v>633</v>
      </c>
      <c r="B217" s="63"/>
      <c r="C217" s="85" t="s">
        <v>386</v>
      </c>
      <c r="D217" s="86"/>
      <c r="E217" s="49"/>
      <c r="F217" s="49"/>
      <c r="G217" s="49"/>
      <c r="H217" s="49"/>
      <c r="I217" s="49"/>
      <c r="J217" s="49"/>
      <c r="K217" s="41"/>
      <c r="L217" s="42"/>
      <c r="M217" s="42"/>
      <c r="N217" s="132">
        <f>N218+N221+N223+N228+N231+N234+N236+N239+N242+N245+N248+N251+N254</f>
        <v>0</v>
      </c>
      <c r="O217" s="132">
        <f t="shared" ref="O217:P217" si="189">O218+O221+O223+O228+O231+O234+O236+O239+O242+O245+O248+O251+O254</f>
        <v>0</v>
      </c>
      <c r="P217" s="132">
        <f t="shared" si="189"/>
        <v>0</v>
      </c>
      <c r="Q217" s="144"/>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row>
    <row r="218" spans="1:49" s="5" customFormat="1" x14ac:dyDescent="0.3">
      <c r="A218" s="27" t="s">
        <v>634</v>
      </c>
      <c r="B218" s="13"/>
      <c r="C218" s="101" t="s">
        <v>417</v>
      </c>
      <c r="D218" s="29" t="s">
        <v>111</v>
      </c>
      <c r="E218" s="55"/>
      <c r="F218" s="55"/>
      <c r="G218" s="55"/>
      <c r="H218" s="55"/>
      <c r="I218" s="55"/>
      <c r="J218" s="55"/>
      <c r="K218" s="56"/>
      <c r="L218" s="55"/>
      <c r="M218" s="55">
        <f t="shared" ref="M218:M256" si="190">K218+L218</f>
        <v>0</v>
      </c>
      <c r="N218" s="55">
        <f>SUM(N219:N220)</f>
        <v>0</v>
      </c>
      <c r="O218" s="55">
        <f t="shared" ref="O218:P218" si="191">SUM(O219:O220)</f>
        <v>0</v>
      </c>
      <c r="P218" s="55">
        <f t="shared" si="191"/>
        <v>0</v>
      </c>
      <c r="Q218" s="142"/>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row>
    <row r="219" spans="1:49" s="5" customFormat="1" ht="31.2" x14ac:dyDescent="0.3">
      <c r="A219" s="13" t="s">
        <v>635</v>
      </c>
      <c r="B219" s="13"/>
      <c r="C219" s="102"/>
      <c r="D219" s="7" t="s">
        <v>108</v>
      </c>
      <c r="E219" s="31" t="s">
        <v>63</v>
      </c>
      <c r="F219" s="31">
        <v>607.79999999999995</v>
      </c>
      <c r="G219" s="31">
        <v>169.49</v>
      </c>
      <c r="H219" s="31">
        <v>507.56</v>
      </c>
      <c r="I219" s="31">
        <v>0</v>
      </c>
      <c r="J219" s="31">
        <v>1284.8499999999999</v>
      </c>
      <c r="K219" s="34"/>
      <c r="L219" s="31"/>
      <c r="M219" s="31">
        <f t="shared" si="190"/>
        <v>0</v>
      </c>
      <c r="N219" s="31">
        <f t="shared" ref="N219:N256" si="192">J219*K219</f>
        <v>0</v>
      </c>
      <c r="O219" s="31">
        <f t="shared" ref="O219:O256" si="193">J219*L219</f>
        <v>0</v>
      </c>
      <c r="P219" s="31">
        <f t="shared" ref="P219:P256" si="194">N219+O219</f>
        <v>0</v>
      </c>
      <c r="Q219" s="143"/>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row>
    <row r="220" spans="1:49" s="5" customFormat="1" x14ac:dyDescent="0.3">
      <c r="A220" s="13" t="s">
        <v>636</v>
      </c>
      <c r="B220" s="13"/>
      <c r="C220" s="102"/>
      <c r="D220" s="7" t="s">
        <v>110</v>
      </c>
      <c r="E220" s="31" t="s">
        <v>63</v>
      </c>
      <c r="F220" s="31">
        <v>607.79999999999995</v>
      </c>
      <c r="G220" s="31">
        <v>169.49</v>
      </c>
      <c r="H220" s="31">
        <v>507.56</v>
      </c>
      <c r="I220" s="31">
        <v>0</v>
      </c>
      <c r="J220" s="31">
        <v>1284.8499999999999</v>
      </c>
      <c r="K220" s="34"/>
      <c r="L220" s="31"/>
      <c r="M220" s="31">
        <f t="shared" si="190"/>
        <v>0</v>
      </c>
      <c r="N220" s="31">
        <f t="shared" si="192"/>
        <v>0</v>
      </c>
      <c r="O220" s="31">
        <f t="shared" si="193"/>
        <v>0</v>
      </c>
      <c r="P220" s="31">
        <f t="shared" si="194"/>
        <v>0</v>
      </c>
      <c r="Q220" s="143"/>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row>
    <row r="221" spans="1:49" s="5" customFormat="1" x14ac:dyDescent="0.3">
      <c r="A221" s="27" t="s">
        <v>637</v>
      </c>
      <c r="B221" s="12"/>
      <c r="C221" s="102"/>
      <c r="D221" s="29" t="s">
        <v>112</v>
      </c>
      <c r="E221" s="68"/>
      <c r="F221" s="55"/>
      <c r="G221" s="55"/>
      <c r="H221" s="55"/>
      <c r="I221" s="55"/>
      <c r="J221" s="55"/>
      <c r="K221" s="56"/>
      <c r="L221" s="55"/>
      <c r="M221" s="55">
        <f t="shared" si="190"/>
        <v>0</v>
      </c>
      <c r="N221" s="55">
        <f>SUM(N222)</f>
        <v>0</v>
      </c>
      <c r="O221" s="55">
        <f t="shared" ref="O221:P221" si="195">SUM(O222)</f>
        <v>0</v>
      </c>
      <c r="P221" s="55">
        <f t="shared" si="195"/>
        <v>0</v>
      </c>
      <c r="Q221" s="142"/>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row>
    <row r="222" spans="1:49" s="5" customFormat="1" x14ac:dyDescent="0.3">
      <c r="A222" s="13" t="s">
        <v>638</v>
      </c>
      <c r="B222" s="12"/>
      <c r="C222" s="102"/>
      <c r="D222" s="7" t="s">
        <v>109</v>
      </c>
      <c r="E222" s="31" t="s">
        <v>63</v>
      </c>
      <c r="F222" s="31">
        <v>23.5</v>
      </c>
      <c r="G222" s="31">
        <v>8.15</v>
      </c>
      <c r="H222" s="31">
        <v>12.9</v>
      </c>
      <c r="I222" s="31">
        <v>0</v>
      </c>
      <c r="J222" s="31">
        <v>44.55</v>
      </c>
      <c r="K222" s="34"/>
      <c r="L222" s="31"/>
      <c r="M222" s="31">
        <f t="shared" si="190"/>
        <v>0</v>
      </c>
      <c r="N222" s="31">
        <f t="shared" si="192"/>
        <v>0</v>
      </c>
      <c r="O222" s="31">
        <f t="shared" si="193"/>
        <v>0</v>
      </c>
      <c r="P222" s="31">
        <f t="shared" si="194"/>
        <v>0</v>
      </c>
      <c r="Q222" s="143"/>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row>
    <row r="223" spans="1:49" s="5" customFormat="1" x14ac:dyDescent="0.3">
      <c r="A223" s="27" t="s">
        <v>639</v>
      </c>
      <c r="B223" s="12"/>
      <c r="C223" s="102"/>
      <c r="D223" s="29" t="s">
        <v>113</v>
      </c>
      <c r="E223" s="79"/>
      <c r="F223" s="55"/>
      <c r="G223" s="55"/>
      <c r="H223" s="55"/>
      <c r="I223" s="55"/>
      <c r="J223" s="55"/>
      <c r="K223" s="56"/>
      <c r="L223" s="55"/>
      <c r="M223" s="55">
        <f t="shared" si="190"/>
        <v>0</v>
      </c>
      <c r="N223" s="55">
        <f>SUM(N224:N227)</f>
        <v>0</v>
      </c>
      <c r="O223" s="55">
        <f t="shared" ref="O223:P223" si="196">SUM(O224:O227)</f>
        <v>0</v>
      </c>
      <c r="P223" s="55">
        <f t="shared" si="196"/>
        <v>0</v>
      </c>
      <c r="Q223" s="142"/>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row>
    <row r="224" spans="1:49" s="5" customFormat="1" x14ac:dyDescent="0.3">
      <c r="A224" s="13" t="s">
        <v>640</v>
      </c>
      <c r="B224" s="12"/>
      <c r="C224" s="102"/>
      <c r="D224" s="7" t="s">
        <v>110</v>
      </c>
      <c r="E224" s="31" t="s">
        <v>63</v>
      </c>
      <c r="F224" s="31">
        <v>437.30959399999995</v>
      </c>
      <c r="G224" s="31">
        <v>118.5</v>
      </c>
      <c r="H224" s="31">
        <v>246.94</v>
      </c>
      <c r="I224" s="31">
        <v>0</v>
      </c>
      <c r="J224" s="31">
        <v>802.74959399999989</v>
      </c>
      <c r="K224" s="34"/>
      <c r="L224" s="31"/>
      <c r="M224" s="31">
        <f t="shared" si="190"/>
        <v>0</v>
      </c>
      <c r="N224" s="31">
        <f t="shared" si="192"/>
        <v>0</v>
      </c>
      <c r="O224" s="31">
        <f t="shared" si="193"/>
        <v>0</v>
      </c>
      <c r="P224" s="31">
        <f t="shared" si="194"/>
        <v>0</v>
      </c>
      <c r="Q224" s="143"/>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row>
    <row r="225" spans="1:49" s="5" customFormat="1" x14ac:dyDescent="0.3">
      <c r="A225" s="13" t="s">
        <v>641</v>
      </c>
      <c r="B225" s="12"/>
      <c r="C225" s="102"/>
      <c r="D225" s="7" t="s">
        <v>114</v>
      </c>
      <c r="E225" s="31" t="s">
        <v>63</v>
      </c>
      <c r="F225" s="31">
        <v>247.07959847999999</v>
      </c>
      <c r="G225" s="31">
        <v>60.707883599999995</v>
      </c>
      <c r="H225" s="31">
        <v>130.07926853999999</v>
      </c>
      <c r="I225" s="31">
        <v>0</v>
      </c>
      <c r="J225" s="31">
        <v>437.86675061999995</v>
      </c>
      <c r="K225" s="34"/>
      <c r="L225" s="31"/>
      <c r="M225" s="31">
        <f t="shared" si="190"/>
        <v>0</v>
      </c>
      <c r="N225" s="31">
        <f t="shared" si="192"/>
        <v>0</v>
      </c>
      <c r="O225" s="31">
        <f t="shared" si="193"/>
        <v>0</v>
      </c>
      <c r="P225" s="31">
        <f t="shared" si="194"/>
        <v>0</v>
      </c>
      <c r="Q225" s="143"/>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row>
    <row r="226" spans="1:49" s="5" customFormat="1" ht="31.2" x14ac:dyDescent="0.3">
      <c r="A226" s="13" t="s">
        <v>642</v>
      </c>
      <c r="B226" s="12"/>
      <c r="C226" s="102"/>
      <c r="D226" s="7" t="s">
        <v>115</v>
      </c>
      <c r="E226" s="30" t="s">
        <v>13</v>
      </c>
      <c r="F226" s="31">
        <v>914</v>
      </c>
      <c r="G226" s="31">
        <v>268</v>
      </c>
      <c r="H226" s="31">
        <v>545.73333333333335</v>
      </c>
      <c r="I226" s="31">
        <v>0</v>
      </c>
      <c r="J226" s="31">
        <v>1727.7333333333333</v>
      </c>
      <c r="K226" s="34"/>
      <c r="L226" s="31"/>
      <c r="M226" s="31">
        <f t="shared" si="190"/>
        <v>0</v>
      </c>
      <c r="N226" s="31">
        <f t="shared" si="192"/>
        <v>0</v>
      </c>
      <c r="O226" s="31">
        <f t="shared" si="193"/>
        <v>0</v>
      </c>
      <c r="P226" s="31">
        <f t="shared" si="194"/>
        <v>0</v>
      </c>
      <c r="Q226" s="143"/>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row>
    <row r="227" spans="1:49" s="5" customFormat="1" ht="46.8" x14ac:dyDescent="0.3">
      <c r="A227" s="13" t="s">
        <v>643</v>
      </c>
      <c r="B227" s="12"/>
      <c r="C227" s="102"/>
      <c r="D227" s="7" t="s">
        <v>116</v>
      </c>
      <c r="E227" s="16" t="s">
        <v>13</v>
      </c>
      <c r="F227" s="31">
        <v>914</v>
      </c>
      <c r="G227" s="31">
        <v>268</v>
      </c>
      <c r="H227" s="31">
        <v>546.13333333333333</v>
      </c>
      <c r="I227" s="31">
        <v>0</v>
      </c>
      <c r="J227" s="31">
        <v>1728.1333333333332</v>
      </c>
      <c r="K227" s="34"/>
      <c r="L227" s="31"/>
      <c r="M227" s="31">
        <f t="shared" si="190"/>
        <v>0</v>
      </c>
      <c r="N227" s="31">
        <f t="shared" si="192"/>
        <v>0</v>
      </c>
      <c r="O227" s="31">
        <f t="shared" si="193"/>
        <v>0</v>
      </c>
      <c r="P227" s="31">
        <f t="shared" si="194"/>
        <v>0</v>
      </c>
      <c r="Q227" s="143"/>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row>
    <row r="228" spans="1:49" s="5" customFormat="1" x14ac:dyDescent="0.3">
      <c r="A228" s="27" t="s">
        <v>644</v>
      </c>
      <c r="B228" s="12"/>
      <c r="C228" s="102"/>
      <c r="D228" s="29" t="s">
        <v>117</v>
      </c>
      <c r="E228" s="68"/>
      <c r="F228" s="55"/>
      <c r="G228" s="55"/>
      <c r="H228" s="55"/>
      <c r="I228" s="55"/>
      <c r="J228" s="55"/>
      <c r="K228" s="56"/>
      <c r="L228" s="55"/>
      <c r="M228" s="55">
        <f t="shared" si="190"/>
        <v>0</v>
      </c>
      <c r="N228" s="55">
        <f>SUM(N229:N230)</f>
        <v>0</v>
      </c>
      <c r="O228" s="55">
        <f t="shared" ref="O228:P228" si="197">SUM(O229:O230)</f>
        <v>0</v>
      </c>
      <c r="P228" s="55">
        <f t="shared" si="197"/>
        <v>0</v>
      </c>
      <c r="Q228" s="142"/>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row>
    <row r="229" spans="1:49" s="5" customFormat="1" x14ac:dyDescent="0.3">
      <c r="A229" s="13" t="s">
        <v>645</v>
      </c>
      <c r="B229" s="12"/>
      <c r="C229" s="102"/>
      <c r="D229" s="7" t="s">
        <v>110</v>
      </c>
      <c r="E229" s="31" t="s">
        <v>63</v>
      </c>
      <c r="F229" s="31">
        <v>0</v>
      </c>
      <c r="G229" s="31">
        <v>0</v>
      </c>
      <c r="H229" s="31">
        <v>67.260000000000005</v>
      </c>
      <c r="I229" s="31">
        <v>0</v>
      </c>
      <c r="J229" s="31">
        <v>67.260000000000005</v>
      </c>
      <c r="K229" s="34"/>
      <c r="L229" s="31"/>
      <c r="M229" s="31">
        <f t="shared" si="190"/>
        <v>0</v>
      </c>
      <c r="N229" s="31">
        <f t="shared" si="192"/>
        <v>0</v>
      </c>
      <c r="O229" s="31">
        <f t="shared" si="193"/>
        <v>0</v>
      </c>
      <c r="P229" s="31">
        <f t="shared" si="194"/>
        <v>0</v>
      </c>
      <c r="Q229" s="143"/>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row>
    <row r="230" spans="1:49" s="5" customFormat="1" ht="31.2" x14ac:dyDescent="0.3">
      <c r="A230" s="13" t="s">
        <v>646</v>
      </c>
      <c r="B230" s="12"/>
      <c r="C230" s="102"/>
      <c r="D230" s="7" t="s">
        <v>380</v>
      </c>
      <c r="E230" s="31" t="s">
        <v>63</v>
      </c>
      <c r="F230" s="31">
        <v>0</v>
      </c>
      <c r="G230" s="31">
        <v>0</v>
      </c>
      <c r="H230" s="31">
        <v>67.260000000000005</v>
      </c>
      <c r="I230" s="31">
        <v>0</v>
      </c>
      <c r="J230" s="31">
        <v>67.260000000000005</v>
      </c>
      <c r="K230" s="34"/>
      <c r="L230" s="31"/>
      <c r="M230" s="31">
        <f t="shared" si="190"/>
        <v>0</v>
      </c>
      <c r="N230" s="31">
        <f t="shared" si="192"/>
        <v>0</v>
      </c>
      <c r="O230" s="31">
        <f t="shared" si="193"/>
        <v>0</v>
      </c>
      <c r="P230" s="31">
        <f t="shared" si="194"/>
        <v>0</v>
      </c>
      <c r="Q230" s="143"/>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row>
    <row r="231" spans="1:49" s="5" customFormat="1" x14ac:dyDescent="0.3">
      <c r="A231" s="27" t="s">
        <v>647</v>
      </c>
      <c r="B231" s="12"/>
      <c r="C231" s="102"/>
      <c r="D231" s="29" t="s">
        <v>118</v>
      </c>
      <c r="E231" s="68"/>
      <c r="F231" s="55"/>
      <c r="G231" s="55"/>
      <c r="H231" s="55"/>
      <c r="I231" s="55"/>
      <c r="J231" s="55"/>
      <c r="K231" s="56"/>
      <c r="L231" s="55"/>
      <c r="M231" s="55">
        <f t="shared" si="190"/>
        <v>0</v>
      </c>
      <c r="N231" s="55">
        <f>SUM(N232:N233)</f>
        <v>0</v>
      </c>
      <c r="O231" s="55">
        <f t="shared" ref="O231:P231" si="198">SUM(O232:O233)</f>
        <v>0</v>
      </c>
      <c r="P231" s="55">
        <f t="shared" si="198"/>
        <v>0</v>
      </c>
      <c r="Q231" s="142"/>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row>
    <row r="232" spans="1:49" s="5" customFormat="1" x14ac:dyDescent="0.3">
      <c r="A232" s="13" t="s">
        <v>648</v>
      </c>
      <c r="B232" s="12"/>
      <c r="C232" s="102"/>
      <c r="D232" s="7" t="s">
        <v>110</v>
      </c>
      <c r="E232" s="31" t="s">
        <v>63</v>
      </c>
      <c r="F232" s="31">
        <v>0</v>
      </c>
      <c r="G232" s="31">
        <v>0</v>
      </c>
      <c r="H232" s="31">
        <v>8.1999999999999993</v>
      </c>
      <c r="I232" s="31">
        <v>0</v>
      </c>
      <c r="J232" s="31">
        <v>8.1999999999999993</v>
      </c>
      <c r="K232" s="34"/>
      <c r="L232" s="31"/>
      <c r="M232" s="31">
        <f t="shared" si="190"/>
        <v>0</v>
      </c>
      <c r="N232" s="31">
        <f t="shared" si="192"/>
        <v>0</v>
      </c>
      <c r="O232" s="31">
        <f t="shared" si="193"/>
        <v>0</v>
      </c>
      <c r="P232" s="31">
        <f t="shared" si="194"/>
        <v>0</v>
      </c>
      <c r="Q232" s="143"/>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row>
    <row r="233" spans="1:49" s="5" customFormat="1" ht="31.2" x14ac:dyDescent="0.3">
      <c r="A233" s="13" t="s">
        <v>649</v>
      </c>
      <c r="B233" s="12"/>
      <c r="C233" s="102"/>
      <c r="D233" s="7" t="s">
        <v>119</v>
      </c>
      <c r="E233" s="31" t="s">
        <v>63</v>
      </c>
      <c r="F233" s="31">
        <v>0</v>
      </c>
      <c r="G233" s="31">
        <v>0</v>
      </c>
      <c r="H233" s="31">
        <v>8.1999999999999993</v>
      </c>
      <c r="I233" s="31">
        <v>0</v>
      </c>
      <c r="J233" s="31">
        <v>8.1999999999999993</v>
      </c>
      <c r="K233" s="34"/>
      <c r="L233" s="31"/>
      <c r="M233" s="31">
        <f t="shared" si="190"/>
        <v>0</v>
      </c>
      <c r="N233" s="31">
        <f t="shared" si="192"/>
        <v>0</v>
      </c>
      <c r="O233" s="31">
        <f t="shared" si="193"/>
        <v>0</v>
      </c>
      <c r="P233" s="31">
        <f t="shared" si="194"/>
        <v>0</v>
      </c>
      <c r="Q233" s="143"/>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row>
    <row r="234" spans="1:49" s="5" customFormat="1" x14ac:dyDescent="0.3">
      <c r="A234" s="27" t="s">
        <v>650</v>
      </c>
      <c r="B234" s="12"/>
      <c r="C234" s="102"/>
      <c r="D234" s="29" t="s">
        <v>120</v>
      </c>
      <c r="E234" s="79"/>
      <c r="F234" s="55"/>
      <c r="G234" s="55"/>
      <c r="H234" s="55"/>
      <c r="I234" s="55"/>
      <c r="J234" s="55"/>
      <c r="K234" s="56"/>
      <c r="L234" s="55"/>
      <c r="M234" s="55">
        <f t="shared" si="190"/>
        <v>0</v>
      </c>
      <c r="N234" s="55">
        <f>SUM(N235)</f>
        <v>0</v>
      </c>
      <c r="O234" s="55">
        <f t="shared" ref="O234:P234" si="199">SUM(O235)</f>
        <v>0</v>
      </c>
      <c r="P234" s="55">
        <f t="shared" si="199"/>
        <v>0</v>
      </c>
      <c r="Q234" s="142"/>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row>
    <row r="235" spans="1:49" s="5" customFormat="1" x14ac:dyDescent="0.3">
      <c r="A235" s="13" t="s">
        <v>651</v>
      </c>
      <c r="B235" s="12"/>
      <c r="C235" s="103"/>
      <c r="D235" s="7" t="s">
        <v>109</v>
      </c>
      <c r="E235" s="31" t="s">
        <v>63</v>
      </c>
      <c r="F235" s="31">
        <v>0</v>
      </c>
      <c r="G235" s="31">
        <v>0</v>
      </c>
      <c r="H235" s="31">
        <v>8.6</v>
      </c>
      <c r="I235" s="31">
        <v>0</v>
      </c>
      <c r="J235" s="31">
        <v>8.6</v>
      </c>
      <c r="K235" s="34"/>
      <c r="L235" s="31"/>
      <c r="M235" s="31">
        <f t="shared" si="190"/>
        <v>0</v>
      </c>
      <c r="N235" s="31">
        <f t="shared" si="192"/>
        <v>0</v>
      </c>
      <c r="O235" s="31">
        <f t="shared" si="193"/>
        <v>0</v>
      </c>
      <c r="P235" s="31">
        <f t="shared" si="194"/>
        <v>0</v>
      </c>
      <c r="Q235" s="143"/>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row>
    <row r="236" spans="1:49" s="5" customFormat="1" ht="15.75" customHeight="1" x14ac:dyDescent="0.3">
      <c r="A236" s="27" t="s">
        <v>652</v>
      </c>
      <c r="B236" s="12"/>
      <c r="C236" s="98" t="s">
        <v>402</v>
      </c>
      <c r="D236" s="29" t="s">
        <v>16</v>
      </c>
      <c r="E236" s="55"/>
      <c r="F236" s="55"/>
      <c r="G236" s="55"/>
      <c r="H236" s="55"/>
      <c r="I236" s="55"/>
      <c r="J236" s="55"/>
      <c r="K236" s="56"/>
      <c r="L236" s="55"/>
      <c r="M236" s="55">
        <f t="shared" si="190"/>
        <v>0</v>
      </c>
      <c r="N236" s="55">
        <f>SUM(N237:N238)</f>
        <v>0</v>
      </c>
      <c r="O236" s="55">
        <f t="shared" ref="O236:P236" si="200">SUM(O237:O238)</f>
        <v>0</v>
      </c>
      <c r="P236" s="55">
        <f t="shared" si="200"/>
        <v>0</v>
      </c>
      <c r="Q236" s="142"/>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row>
    <row r="237" spans="1:49" s="5" customFormat="1" x14ac:dyDescent="0.3">
      <c r="A237" s="13" t="s">
        <v>653</v>
      </c>
      <c r="B237" s="12"/>
      <c r="C237" s="99"/>
      <c r="D237" s="7" t="s">
        <v>110</v>
      </c>
      <c r="E237" s="31" t="s">
        <v>63</v>
      </c>
      <c r="F237" s="31">
        <v>148.12068099999999</v>
      </c>
      <c r="G237" s="31">
        <v>52.338622999999998</v>
      </c>
      <c r="H237" s="31">
        <v>160.02167299999999</v>
      </c>
      <c r="I237" s="31">
        <v>0</v>
      </c>
      <c r="J237" s="31">
        <v>360.48097699999994</v>
      </c>
      <c r="K237" s="34"/>
      <c r="L237" s="31"/>
      <c r="M237" s="31">
        <f t="shared" si="190"/>
        <v>0</v>
      </c>
      <c r="N237" s="31">
        <f t="shared" si="192"/>
        <v>0</v>
      </c>
      <c r="O237" s="31">
        <f t="shared" si="193"/>
        <v>0</v>
      </c>
      <c r="P237" s="31">
        <f t="shared" si="194"/>
        <v>0</v>
      </c>
      <c r="Q237" s="143"/>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row>
    <row r="238" spans="1:49" s="5" customFormat="1" x14ac:dyDescent="0.3">
      <c r="A238" s="13" t="s">
        <v>654</v>
      </c>
      <c r="B238" s="12"/>
      <c r="C238" s="100"/>
      <c r="D238" s="7" t="s">
        <v>125</v>
      </c>
      <c r="E238" s="31" t="s">
        <v>63</v>
      </c>
      <c r="F238" s="31">
        <v>148.12068099999999</v>
      </c>
      <c r="G238" s="31">
        <v>52.338622999999998</v>
      </c>
      <c r="H238" s="31">
        <v>160.02167299999999</v>
      </c>
      <c r="I238" s="31">
        <v>0</v>
      </c>
      <c r="J238" s="31">
        <v>360.48097699999994</v>
      </c>
      <c r="K238" s="34"/>
      <c r="L238" s="31"/>
      <c r="M238" s="31">
        <f t="shared" si="190"/>
        <v>0</v>
      </c>
      <c r="N238" s="31">
        <f t="shared" si="192"/>
        <v>0</v>
      </c>
      <c r="O238" s="31">
        <f t="shared" si="193"/>
        <v>0</v>
      </c>
      <c r="P238" s="31">
        <f t="shared" si="194"/>
        <v>0</v>
      </c>
      <c r="Q238" s="143"/>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row>
    <row r="239" spans="1:49" s="5" customFormat="1" x14ac:dyDescent="0.3">
      <c r="A239" s="27" t="s">
        <v>655</v>
      </c>
      <c r="B239" s="12"/>
      <c r="C239" s="98" t="s">
        <v>419</v>
      </c>
      <c r="D239" s="29" t="s">
        <v>92</v>
      </c>
      <c r="E239" s="55"/>
      <c r="F239" s="55"/>
      <c r="G239" s="55"/>
      <c r="H239" s="55"/>
      <c r="I239" s="55"/>
      <c r="J239" s="55"/>
      <c r="K239" s="56"/>
      <c r="L239" s="55"/>
      <c r="M239" s="55">
        <f t="shared" si="190"/>
        <v>0</v>
      </c>
      <c r="N239" s="55">
        <f>SUM(N240:N241)</f>
        <v>0</v>
      </c>
      <c r="O239" s="55">
        <f t="shared" ref="O239:P239" si="201">SUM(O240:O241)</f>
        <v>0</v>
      </c>
      <c r="P239" s="55">
        <f t="shared" si="201"/>
        <v>0</v>
      </c>
      <c r="Q239" s="142"/>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row>
    <row r="240" spans="1:49" s="5" customFormat="1" x14ac:dyDescent="0.3">
      <c r="A240" s="13" t="s">
        <v>656</v>
      </c>
      <c r="B240" s="12"/>
      <c r="C240" s="99"/>
      <c r="D240" s="7" t="s">
        <v>110</v>
      </c>
      <c r="E240" s="31" t="s">
        <v>63</v>
      </c>
      <c r="F240" s="31">
        <v>27.598405</v>
      </c>
      <c r="G240" s="31">
        <v>9.0264939999999996</v>
      </c>
      <c r="H240" s="31">
        <v>23.620918</v>
      </c>
      <c r="I240" s="31">
        <v>0</v>
      </c>
      <c r="J240" s="31">
        <v>60.245817000000002</v>
      </c>
      <c r="K240" s="34"/>
      <c r="L240" s="31"/>
      <c r="M240" s="31">
        <f t="shared" si="190"/>
        <v>0</v>
      </c>
      <c r="N240" s="31">
        <f t="shared" si="192"/>
        <v>0</v>
      </c>
      <c r="O240" s="31">
        <f t="shared" si="193"/>
        <v>0</v>
      </c>
      <c r="P240" s="31">
        <f t="shared" si="194"/>
        <v>0</v>
      </c>
      <c r="Q240" s="143"/>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row>
    <row r="241" spans="1:49" s="5" customFormat="1" x14ac:dyDescent="0.3">
      <c r="A241" s="13" t="s">
        <v>657</v>
      </c>
      <c r="B241" s="12"/>
      <c r="C241" s="100"/>
      <c r="D241" s="7" t="s">
        <v>125</v>
      </c>
      <c r="E241" s="31" t="s">
        <v>63</v>
      </c>
      <c r="F241" s="31">
        <v>27.598405</v>
      </c>
      <c r="G241" s="31">
        <v>9.0264939999999996</v>
      </c>
      <c r="H241" s="31">
        <v>23.620918</v>
      </c>
      <c r="I241" s="31">
        <v>0</v>
      </c>
      <c r="J241" s="31">
        <v>60.245817000000002</v>
      </c>
      <c r="K241" s="34"/>
      <c r="L241" s="31"/>
      <c r="M241" s="31">
        <f t="shared" si="190"/>
        <v>0</v>
      </c>
      <c r="N241" s="31">
        <f t="shared" si="192"/>
        <v>0</v>
      </c>
      <c r="O241" s="31">
        <f t="shared" si="193"/>
        <v>0</v>
      </c>
      <c r="P241" s="31">
        <f t="shared" si="194"/>
        <v>0</v>
      </c>
      <c r="Q241" s="143"/>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row>
    <row r="242" spans="1:49" s="5" customFormat="1" x14ac:dyDescent="0.3">
      <c r="A242" s="27" t="s">
        <v>658</v>
      </c>
      <c r="B242" s="12"/>
      <c r="C242" s="98" t="s">
        <v>404</v>
      </c>
      <c r="D242" s="29" t="s">
        <v>93</v>
      </c>
      <c r="E242" s="55"/>
      <c r="F242" s="55"/>
      <c r="G242" s="55"/>
      <c r="H242" s="55"/>
      <c r="I242" s="55"/>
      <c r="J242" s="55"/>
      <c r="K242" s="56"/>
      <c r="L242" s="55"/>
      <c r="M242" s="55">
        <f t="shared" si="190"/>
        <v>0</v>
      </c>
      <c r="N242" s="55">
        <f t="shared" ref="N242:P242" si="202">SUM(N243:N244)</f>
        <v>0</v>
      </c>
      <c r="O242" s="55">
        <f t="shared" si="202"/>
        <v>0</v>
      </c>
      <c r="P242" s="55">
        <f t="shared" si="202"/>
        <v>0</v>
      </c>
      <c r="Q242" s="142"/>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row>
    <row r="243" spans="1:49" s="5" customFormat="1" x14ac:dyDescent="0.3">
      <c r="A243" s="13" t="s">
        <v>659</v>
      </c>
      <c r="B243" s="12"/>
      <c r="C243" s="99"/>
      <c r="D243" s="7" t="s">
        <v>123</v>
      </c>
      <c r="E243" s="31" t="s">
        <v>63</v>
      </c>
      <c r="F243" s="31">
        <v>7.6737000000000002</v>
      </c>
      <c r="G243" s="31">
        <v>2.753784</v>
      </c>
      <c r="H243" s="31">
        <v>12.081939999999999</v>
      </c>
      <c r="I243" s="31">
        <v>0</v>
      </c>
      <c r="J243" s="31">
        <v>22.509423999999999</v>
      </c>
      <c r="K243" s="34"/>
      <c r="L243" s="31"/>
      <c r="M243" s="31">
        <f t="shared" si="190"/>
        <v>0</v>
      </c>
      <c r="N243" s="31">
        <f t="shared" si="192"/>
        <v>0</v>
      </c>
      <c r="O243" s="31">
        <f t="shared" si="193"/>
        <v>0</v>
      </c>
      <c r="P243" s="31">
        <f t="shared" si="194"/>
        <v>0</v>
      </c>
      <c r="Q243" s="143"/>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row>
    <row r="244" spans="1:49" s="5" customFormat="1" x14ac:dyDescent="0.3">
      <c r="A244" s="13" t="s">
        <v>660</v>
      </c>
      <c r="B244" s="12"/>
      <c r="C244" s="100"/>
      <c r="D244" s="7" t="s">
        <v>122</v>
      </c>
      <c r="E244" s="31" t="s">
        <v>63</v>
      </c>
      <c r="F244" s="31">
        <v>7.6737000000000002</v>
      </c>
      <c r="G244" s="31">
        <v>2.753784</v>
      </c>
      <c r="H244" s="31">
        <v>12.081939999999999</v>
      </c>
      <c r="I244" s="31">
        <v>0</v>
      </c>
      <c r="J244" s="31">
        <v>22.509423999999999</v>
      </c>
      <c r="K244" s="34"/>
      <c r="L244" s="31"/>
      <c r="M244" s="31">
        <f t="shared" si="190"/>
        <v>0</v>
      </c>
      <c r="N244" s="31">
        <f t="shared" si="192"/>
        <v>0</v>
      </c>
      <c r="O244" s="31">
        <f t="shared" si="193"/>
        <v>0</v>
      </c>
      <c r="P244" s="31">
        <f t="shared" si="194"/>
        <v>0</v>
      </c>
      <c r="Q244" s="143"/>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row>
    <row r="245" spans="1:49" s="5" customFormat="1" x14ac:dyDescent="0.3">
      <c r="A245" s="27" t="s">
        <v>661</v>
      </c>
      <c r="B245" s="12"/>
      <c r="C245" s="98" t="s">
        <v>405</v>
      </c>
      <c r="D245" s="29" t="s">
        <v>94</v>
      </c>
      <c r="E245" s="55"/>
      <c r="F245" s="55"/>
      <c r="G245" s="55"/>
      <c r="H245" s="55"/>
      <c r="I245" s="55"/>
      <c r="J245" s="55"/>
      <c r="K245" s="56"/>
      <c r="L245" s="55"/>
      <c r="M245" s="55">
        <f t="shared" si="190"/>
        <v>0</v>
      </c>
      <c r="N245" s="55">
        <f t="shared" ref="N245" si="203">SUM(N246:N247)</f>
        <v>0</v>
      </c>
      <c r="O245" s="55">
        <f t="shared" ref="O245" si="204">SUM(O246:O247)</f>
        <v>0</v>
      </c>
      <c r="P245" s="55">
        <f t="shared" ref="P245" si="205">SUM(P246:P247)</f>
        <v>0</v>
      </c>
      <c r="Q245" s="142"/>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row>
    <row r="246" spans="1:49" s="5" customFormat="1" x14ac:dyDescent="0.3">
      <c r="A246" s="13" t="s">
        <v>662</v>
      </c>
      <c r="B246" s="12"/>
      <c r="C246" s="99"/>
      <c r="D246" s="7" t="s">
        <v>110</v>
      </c>
      <c r="E246" s="31" t="s">
        <v>63</v>
      </c>
      <c r="F246" s="31">
        <v>0</v>
      </c>
      <c r="G246" s="31">
        <v>0</v>
      </c>
      <c r="H246" s="31">
        <v>1.5840000000000001</v>
      </c>
      <c r="I246" s="31">
        <v>0</v>
      </c>
      <c r="J246" s="31">
        <v>1.5840000000000001</v>
      </c>
      <c r="K246" s="34"/>
      <c r="L246" s="31"/>
      <c r="M246" s="31">
        <f t="shared" si="190"/>
        <v>0</v>
      </c>
      <c r="N246" s="31">
        <f t="shared" si="192"/>
        <v>0</v>
      </c>
      <c r="O246" s="31">
        <f t="shared" si="193"/>
        <v>0</v>
      </c>
      <c r="P246" s="31">
        <f t="shared" si="194"/>
        <v>0</v>
      </c>
      <c r="Q246" s="143"/>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row>
    <row r="247" spans="1:49" s="5" customFormat="1" x14ac:dyDescent="0.3">
      <c r="A247" s="13" t="s">
        <v>663</v>
      </c>
      <c r="B247" s="12"/>
      <c r="C247" s="100"/>
      <c r="D247" s="7" t="s">
        <v>125</v>
      </c>
      <c r="E247" s="31" t="s">
        <v>63</v>
      </c>
      <c r="F247" s="31">
        <v>0</v>
      </c>
      <c r="G247" s="31">
        <v>0</v>
      </c>
      <c r="H247" s="31">
        <v>1.5840000000000001</v>
      </c>
      <c r="I247" s="31">
        <v>0</v>
      </c>
      <c r="J247" s="31">
        <v>1.5840000000000001</v>
      </c>
      <c r="K247" s="34"/>
      <c r="L247" s="31"/>
      <c r="M247" s="31">
        <f t="shared" si="190"/>
        <v>0</v>
      </c>
      <c r="N247" s="31">
        <f t="shared" si="192"/>
        <v>0</v>
      </c>
      <c r="O247" s="31">
        <f t="shared" si="193"/>
        <v>0</v>
      </c>
      <c r="P247" s="31">
        <f t="shared" si="194"/>
        <v>0</v>
      </c>
      <c r="Q247" s="143"/>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row>
    <row r="248" spans="1:49" s="5" customFormat="1" x14ac:dyDescent="0.3">
      <c r="A248" s="27" t="s">
        <v>664</v>
      </c>
      <c r="B248" s="12"/>
      <c r="C248" s="98" t="s">
        <v>406</v>
      </c>
      <c r="D248" s="29" t="s">
        <v>124</v>
      </c>
      <c r="E248" s="55"/>
      <c r="F248" s="55"/>
      <c r="G248" s="55"/>
      <c r="H248" s="55"/>
      <c r="I248" s="55"/>
      <c r="J248" s="55"/>
      <c r="K248" s="56"/>
      <c r="L248" s="55"/>
      <c r="M248" s="55">
        <f t="shared" si="190"/>
        <v>0</v>
      </c>
      <c r="N248" s="55">
        <f t="shared" ref="N248" si="206">SUM(N249:N250)</f>
        <v>0</v>
      </c>
      <c r="O248" s="55">
        <f t="shared" ref="O248" si="207">SUM(O249:O250)</f>
        <v>0</v>
      </c>
      <c r="P248" s="55">
        <f t="shared" ref="P248" si="208">SUM(P249:P250)</f>
        <v>0</v>
      </c>
      <c r="Q248" s="142"/>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row>
    <row r="249" spans="1:49" s="5" customFormat="1" x14ac:dyDescent="0.3">
      <c r="A249" s="13" t="s">
        <v>665</v>
      </c>
      <c r="B249" s="12"/>
      <c r="C249" s="99"/>
      <c r="D249" s="7" t="s">
        <v>123</v>
      </c>
      <c r="E249" s="31" t="s">
        <v>63</v>
      </c>
      <c r="F249" s="31">
        <v>13.163500000000001</v>
      </c>
      <c r="G249" s="31">
        <v>4.8591040000000003</v>
      </c>
      <c r="H249" s="31">
        <v>5.0022000000000002</v>
      </c>
      <c r="I249" s="31">
        <v>0</v>
      </c>
      <c r="J249" s="31">
        <v>23.024804000000003</v>
      </c>
      <c r="K249" s="34"/>
      <c r="L249" s="31"/>
      <c r="M249" s="31">
        <f t="shared" si="190"/>
        <v>0</v>
      </c>
      <c r="N249" s="31">
        <f t="shared" si="192"/>
        <v>0</v>
      </c>
      <c r="O249" s="31">
        <f t="shared" si="193"/>
        <v>0</v>
      </c>
      <c r="P249" s="31">
        <f t="shared" si="194"/>
        <v>0</v>
      </c>
      <c r="Q249" s="143"/>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row>
    <row r="250" spans="1:49" s="5" customFormat="1" x14ac:dyDescent="0.3">
      <c r="A250" s="13" t="s">
        <v>666</v>
      </c>
      <c r="B250" s="12"/>
      <c r="C250" s="100"/>
      <c r="D250" s="7" t="s">
        <v>122</v>
      </c>
      <c r="E250" s="31" t="s">
        <v>63</v>
      </c>
      <c r="F250" s="31">
        <v>13.163500000000001</v>
      </c>
      <c r="G250" s="31">
        <v>4.8591040000000003</v>
      </c>
      <c r="H250" s="31">
        <v>5.0022000000000002</v>
      </c>
      <c r="I250" s="31">
        <v>0</v>
      </c>
      <c r="J250" s="31">
        <v>23.024804000000003</v>
      </c>
      <c r="K250" s="34"/>
      <c r="L250" s="31"/>
      <c r="M250" s="31">
        <f t="shared" si="190"/>
        <v>0</v>
      </c>
      <c r="N250" s="31">
        <f t="shared" si="192"/>
        <v>0</v>
      </c>
      <c r="O250" s="31">
        <f t="shared" si="193"/>
        <v>0</v>
      </c>
      <c r="P250" s="31">
        <f t="shared" si="194"/>
        <v>0</v>
      </c>
      <c r="Q250" s="143"/>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row>
    <row r="251" spans="1:49" s="5" customFormat="1" x14ac:dyDescent="0.3">
      <c r="A251" s="27" t="s">
        <v>667</v>
      </c>
      <c r="B251" s="12"/>
      <c r="C251" s="98" t="s">
        <v>407</v>
      </c>
      <c r="D251" s="29" t="s">
        <v>97</v>
      </c>
      <c r="E251" s="55"/>
      <c r="F251" s="55"/>
      <c r="G251" s="55"/>
      <c r="H251" s="55"/>
      <c r="I251" s="55"/>
      <c r="J251" s="55"/>
      <c r="K251" s="56"/>
      <c r="L251" s="55"/>
      <c r="M251" s="55">
        <f t="shared" si="190"/>
        <v>0</v>
      </c>
      <c r="N251" s="55">
        <f t="shared" ref="N251" si="209">SUM(N252:N253)</f>
        <v>0</v>
      </c>
      <c r="O251" s="55">
        <f t="shared" ref="O251" si="210">SUM(O252:O253)</f>
        <v>0</v>
      </c>
      <c r="P251" s="55">
        <f t="shared" ref="P251" si="211">SUM(P252:P253)</f>
        <v>0</v>
      </c>
      <c r="Q251" s="142"/>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row>
    <row r="252" spans="1:49" s="5" customFormat="1" x14ac:dyDescent="0.3">
      <c r="A252" s="13" t="s">
        <v>668</v>
      </c>
      <c r="B252" s="12"/>
      <c r="C252" s="99"/>
      <c r="D252" s="7" t="s">
        <v>123</v>
      </c>
      <c r="E252" s="31" t="s">
        <v>63</v>
      </c>
      <c r="F252" s="31">
        <v>0</v>
      </c>
      <c r="G252" s="31">
        <v>0</v>
      </c>
      <c r="H252" s="31">
        <v>3.7347000000000001</v>
      </c>
      <c r="I252" s="31">
        <v>0</v>
      </c>
      <c r="J252" s="31">
        <v>3.7347000000000001</v>
      </c>
      <c r="K252" s="34"/>
      <c r="L252" s="31"/>
      <c r="M252" s="31">
        <f t="shared" si="190"/>
        <v>0</v>
      </c>
      <c r="N252" s="31">
        <f t="shared" si="192"/>
        <v>0</v>
      </c>
      <c r="O252" s="31">
        <f t="shared" si="193"/>
        <v>0</v>
      </c>
      <c r="P252" s="31">
        <f t="shared" si="194"/>
        <v>0</v>
      </c>
      <c r="Q252" s="143"/>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row>
    <row r="253" spans="1:49" s="5" customFormat="1" x14ac:dyDescent="0.3">
      <c r="A253" s="13" t="s">
        <v>669</v>
      </c>
      <c r="B253" s="12"/>
      <c r="C253" s="100"/>
      <c r="D253" s="7" t="s">
        <v>122</v>
      </c>
      <c r="E253" s="31" t="s">
        <v>63</v>
      </c>
      <c r="F253" s="31">
        <v>0</v>
      </c>
      <c r="G253" s="31">
        <v>0</v>
      </c>
      <c r="H253" s="31">
        <v>3.7347000000000001</v>
      </c>
      <c r="I253" s="31">
        <v>0</v>
      </c>
      <c r="J253" s="31">
        <v>3.7347000000000001</v>
      </c>
      <c r="K253" s="34"/>
      <c r="L253" s="31"/>
      <c r="M253" s="31">
        <f t="shared" si="190"/>
        <v>0</v>
      </c>
      <c r="N253" s="31">
        <f t="shared" si="192"/>
        <v>0</v>
      </c>
      <c r="O253" s="31">
        <f t="shared" si="193"/>
        <v>0</v>
      </c>
      <c r="P253" s="31">
        <f t="shared" si="194"/>
        <v>0</v>
      </c>
      <c r="Q253" s="143"/>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row>
    <row r="254" spans="1:49" s="5" customFormat="1" x14ac:dyDescent="0.3">
      <c r="A254" s="27" t="s">
        <v>670</v>
      </c>
      <c r="B254" s="12"/>
      <c r="C254" s="98" t="s">
        <v>408</v>
      </c>
      <c r="D254" s="29" t="s">
        <v>98</v>
      </c>
      <c r="E254" s="55"/>
      <c r="F254" s="55"/>
      <c r="G254" s="55"/>
      <c r="H254" s="55"/>
      <c r="I254" s="55"/>
      <c r="J254" s="55"/>
      <c r="K254" s="56"/>
      <c r="L254" s="55"/>
      <c r="M254" s="55">
        <f t="shared" si="190"/>
        <v>0</v>
      </c>
      <c r="N254" s="55">
        <f t="shared" ref="N254" si="212">SUM(N255:N256)</f>
        <v>0</v>
      </c>
      <c r="O254" s="55">
        <f t="shared" ref="O254" si="213">SUM(O255:O256)</f>
        <v>0</v>
      </c>
      <c r="P254" s="55">
        <f t="shared" ref="P254" si="214">SUM(P255:P256)</f>
        <v>0</v>
      </c>
      <c r="Q254" s="142"/>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row>
    <row r="255" spans="1:49" s="5" customFormat="1" x14ac:dyDescent="0.3">
      <c r="A255" s="13" t="s">
        <v>671</v>
      </c>
      <c r="B255" s="12"/>
      <c r="C255" s="99"/>
      <c r="D255" s="7" t="s">
        <v>110</v>
      </c>
      <c r="E255" s="31" t="s">
        <v>63</v>
      </c>
      <c r="F255" s="31">
        <v>4.552702</v>
      </c>
      <c r="G255" s="31">
        <v>0</v>
      </c>
      <c r="H255" s="31">
        <v>0</v>
      </c>
      <c r="I255" s="31">
        <v>0</v>
      </c>
      <c r="J255" s="31">
        <v>4.552702</v>
      </c>
      <c r="K255" s="34"/>
      <c r="L255" s="31"/>
      <c r="M255" s="31">
        <f t="shared" si="190"/>
        <v>0</v>
      </c>
      <c r="N255" s="31">
        <f t="shared" si="192"/>
        <v>0</v>
      </c>
      <c r="O255" s="31">
        <f t="shared" si="193"/>
        <v>0</v>
      </c>
      <c r="P255" s="31">
        <f t="shared" si="194"/>
        <v>0</v>
      </c>
      <c r="Q255" s="143"/>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row>
    <row r="256" spans="1:49" s="5" customFormat="1" x14ac:dyDescent="0.3">
      <c r="A256" s="13" t="s">
        <v>672</v>
      </c>
      <c r="B256" s="12"/>
      <c r="C256" s="100"/>
      <c r="D256" s="7" t="s">
        <v>125</v>
      </c>
      <c r="E256" s="31" t="s">
        <v>63</v>
      </c>
      <c r="F256" s="31">
        <v>4.552702</v>
      </c>
      <c r="G256" s="31">
        <v>0</v>
      </c>
      <c r="H256" s="31">
        <v>0</v>
      </c>
      <c r="I256" s="31">
        <v>0</v>
      </c>
      <c r="J256" s="31">
        <v>4.552702</v>
      </c>
      <c r="K256" s="34"/>
      <c r="L256" s="31"/>
      <c r="M256" s="31">
        <f t="shared" si="190"/>
        <v>0</v>
      </c>
      <c r="N256" s="31">
        <f t="shared" si="192"/>
        <v>0</v>
      </c>
      <c r="O256" s="31">
        <f t="shared" si="193"/>
        <v>0</v>
      </c>
      <c r="P256" s="31">
        <f t="shared" si="194"/>
        <v>0</v>
      </c>
      <c r="Q256" s="143"/>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row>
    <row r="257" spans="1:49" s="5" customFormat="1" ht="21" customHeight="1" x14ac:dyDescent="0.3">
      <c r="A257" s="60" t="s">
        <v>673</v>
      </c>
      <c r="B257" s="59"/>
      <c r="C257" s="85" t="s">
        <v>139</v>
      </c>
      <c r="D257" s="86"/>
      <c r="E257" s="42"/>
      <c r="F257" s="95"/>
      <c r="G257" s="96"/>
      <c r="H257" s="96"/>
      <c r="I257" s="97"/>
      <c r="J257" s="42"/>
      <c r="K257" s="41"/>
      <c r="L257" s="42"/>
      <c r="M257" s="42"/>
      <c r="N257" s="132">
        <f>N258+N261+N264+N267+N270</f>
        <v>0</v>
      </c>
      <c r="O257" s="132">
        <f t="shared" ref="O257:P257" si="215">O258+O261+O264+O267+O270</f>
        <v>0</v>
      </c>
      <c r="P257" s="132">
        <f t="shared" si="215"/>
        <v>0</v>
      </c>
      <c r="Q257" s="144"/>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row>
    <row r="258" spans="1:49" s="5" customFormat="1" x14ac:dyDescent="0.3">
      <c r="A258" s="27" t="s">
        <v>674</v>
      </c>
      <c r="B258" s="12"/>
      <c r="C258" s="98" t="s">
        <v>418</v>
      </c>
      <c r="D258" s="29" t="s">
        <v>141</v>
      </c>
      <c r="E258" s="55"/>
      <c r="F258" s="90"/>
      <c r="G258" s="91"/>
      <c r="H258" s="91"/>
      <c r="I258" s="92"/>
      <c r="J258" s="55"/>
      <c r="K258" s="56"/>
      <c r="L258" s="55"/>
      <c r="M258" s="55">
        <f t="shared" ref="M258:M271" si="216">K258+L258</f>
        <v>0</v>
      </c>
      <c r="N258" s="55">
        <f t="shared" ref="N258" si="217">SUM(N259:N260)</f>
        <v>0</v>
      </c>
      <c r="O258" s="55">
        <f t="shared" ref="O258" si="218">SUM(O259:O260)</f>
        <v>0</v>
      </c>
      <c r="P258" s="55">
        <f t="shared" ref="P258" si="219">SUM(P259:P260)</f>
        <v>0</v>
      </c>
      <c r="Q258" s="142"/>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row>
    <row r="259" spans="1:49" s="5" customFormat="1" x14ac:dyDescent="0.3">
      <c r="A259" s="13" t="s">
        <v>675</v>
      </c>
      <c r="B259" s="12"/>
      <c r="C259" s="99"/>
      <c r="D259" s="7" t="s">
        <v>142</v>
      </c>
      <c r="E259" s="31" t="s">
        <v>63</v>
      </c>
      <c r="F259" s="87">
        <v>2586.4499999999998</v>
      </c>
      <c r="G259" s="88"/>
      <c r="H259" s="88"/>
      <c r="I259" s="89"/>
      <c r="J259" s="31">
        <v>2586.4499999999998</v>
      </c>
      <c r="K259" s="34"/>
      <c r="L259" s="31"/>
      <c r="M259" s="31">
        <f t="shared" si="216"/>
        <v>0</v>
      </c>
      <c r="N259" s="31">
        <f t="shared" ref="N259:N271" si="220">J259*K259</f>
        <v>0</v>
      </c>
      <c r="O259" s="31">
        <f t="shared" ref="O259:O271" si="221">J259*L259</f>
        <v>0</v>
      </c>
      <c r="P259" s="31">
        <f t="shared" ref="P259:P271" si="222">N259+O259</f>
        <v>0</v>
      </c>
      <c r="Q259" s="143"/>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row>
    <row r="260" spans="1:49" s="5" customFormat="1" x14ac:dyDescent="0.3">
      <c r="A260" s="13" t="s">
        <v>676</v>
      </c>
      <c r="B260" s="12"/>
      <c r="C260" s="99"/>
      <c r="D260" s="7" t="s">
        <v>143</v>
      </c>
      <c r="E260" s="31" t="s">
        <v>63</v>
      </c>
      <c r="F260" s="87">
        <v>2586.4499999999998</v>
      </c>
      <c r="G260" s="88"/>
      <c r="H260" s="88"/>
      <c r="I260" s="89"/>
      <c r="J260" s="31">
        <v>2586.4499999999998</v>
      </c>
      <c r="K260" s="34"/>
      <c r="L260" s="31"/>
      <c r="M260" s="31">
        <f t="shared" si="216"/>
        <v>0</v>
      </c>
      <c r="N260" s="31">
        <f t="shared" si="220"/>
        <v>0</v>
      </c>
      <c r="O260" s="31">
        <f t="shared" si="221"/>
        <v>0</v>
      </c>
      <c r="P260" s="31">
        <f t="shared" si="222"/>
        <v>0</v>
      </c>
      <c r="Q260" s="143"/>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row>
    <row r="261" spans="1:49" s="5" customFormat="1" x14ac:dyDescent="0.3">
      <c r="A261" s="27" t="s">
        <v>677</v>
      </c>
      <c r="B261" s="12"/>
      <c r="C261" s="99"/>
      <c r="D261" s="29" t="s">
        <v>144</v>
      </c>
      <c r="E261" s="55"/>
      <c r="F261" s="90"/>
      <c r="G261" s="91"/>
      <c r="H261" s="91"/>
      <c r="I261" s="92"/>
      <c r="J261" s="55"/>
      <c r="K261" s="56"/>
      <c r="L261" s="55"/>
      <c r="M261" s="55">
        <f t="shared" si="216"/>
        <v>0</v>
      </c>
      <c r="N261" s="55">
        <f t="shared" ref="N261" si="223">SUM(N262:N263)</f>
        <v>0</v>
      </c>
      <c r="O261" s="55">
        <f t="shared" ref="O261" si="224">SUM(O262:O263)</f>
        <v>0</v>
      </c>
      <c r="P261" s="55">
        <f t="shared" ref="P261" si="225">SUM(P262:P263)</f>
        <v>0</v>
      </c>
      <c r="Q261" s="142"/>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row>
    <row r="262" spans="1:49" s="5" customFormat="1" x14ac:dyDescent="0.3">
      <c r="A262" s="13" t="s">
        <v>678</v>
      </c>
      <c r="B262" s="12"/>
      <c r="C262" s="99"/>
      <c r="D262" s="7" t="s">
        <v>110</v>
      </c>
      <c r="E262" s="31" t="s">
        <v>63</v>
      </c>
      <c r="F262" s="87">
        <v>23.1</v>
      </c>
      <c r="G262" s="88"/>
      <c r="H262" s="88"/>
      <c r="I262" s="89"/>
      <c r="J262" s="31">
        <v>23.1</v>
      </c>
      <c r="K262" s="34"/>
      <c r="L262" s="31"/>
      <c r="M262" s="31">
        <f t="shared" si="216"/>
        <v>0</v>
      </c>
      <c r="N262" s="31">
        <f t="shared" si="220"/>
        <v>0</v>
      </c>
      <c r="O262" s="31">
        <f t="shared" si="221"/>
        <v>0</v>
      </c>
      <c r="P262" s="31">
        <f t="shared" si="222"/>
        <v>0</v>
      </c>
      <c r="Q262" s="143"/>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row>
    <row r="263" spans="1:49" s="5" customFormat="1" x14ac:dyDescent="0.3">
      <c r="A263" s="13" t="s">
        <v>679</v>
      </c>
      <c r="B263" s="12"/>
      <c r="C263" s="99"/>
      <c r="D263" s="7" t="s">
        <v>145</v>
      </c>
      <c r="E263" s="31" t="s">
        <v>63</v>
      </c>
      <c r="F263" s="87">
        <v>23.1</v>
      </c>
      <c r="G263" s="88"/>
      <c r="H263" s="88"/>
      <c r="I263" s="89"/>
      <c r="J263" s="31">
        <v>23.1</v>
      </c>
      <c r="K263" s="34"/>
      <c r="L263" s="31"/>
      <c r="M263" s="31">
        <f t="shared" si="216"/>
        <v>0</v>
      </c>
      <c r="N263" s="31">
        <f t="shared" si="220"/>
        <v>0</v>
      </c>
      <c r="O263" s="31">
        <f t="shared" si="221"/>
        <v>0</v>
      </c>
      <c r="P263" s="31">
        <f t="shared" si="222"/>
        <v>0</v>
      </c>
      <c r="Q263" s="143"/>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row>
    <row r="264" spans="1:49" s="5" customFormat="1" x14ac:dyDescent="0.3">
      <c r="A264" s="27" t="s">
        <v>680</v>
      </c>
      <c r="B264" s="12"/>
      <c r="C264" s="99"/>
      <c r="D264" s="29" t="s">
        <v>146</v>
      </c>
      <c r="E264" s="55"/>
      <c r="F264" s="90"/>
      <c r="G264" s="91"/>
      <c r="H264" s="91"/>
      <c r="I264" s="92"/>
      <c r="J264" s="55"/>
      <c r="K264" s="56"/>
      <c r="L264" s="55"/>
      <c r="M264" s="55">
        <f t="shared" si="216"/>
        <v>0</v>
      </c>
      <c r="N264" s="55">
        <f t="shared" ref="N264" si="226">SUM(N265:N266)</f>
        <v>0</v>
      </c>
      <c r="O264" s="55">
        <f t="shared" ref="O264" si="227">SUM(O265:O266)</f>
        <v>0</v>
      </c>
      <c r="P264" s="55">
        <f t="shared" ref="P264" si="228">SUM(P265:P266)</f>
        <v>0</v>
      </c>
      <c r="Q264" s="142"/>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row>
    <row r="265" spans="1:49" s="5" customFormat="1" x14ac:dyDescent="0.3">
      <c r="A265" s="13" t="s">
        <v>681</v>
      </c>
      <c r="B265" s="12"/>
      <c r="C265" s="99"/>
      <c r="D265" s="7" t="s">
        <v>147</v>
      </c>
      <c r="E265" s="31" t="s">
        <v>136</v>
      </c>
      <c r="F265" s="87">
        <v>264.3</v>
      </c>
      <c r="G265" s="88"/>
      <c r="H265" s="88"/>
      <c r="I265" s="89"/>
      <c r="J265" s="31">
        <v>264.3</v>
      </c>
      <c r="K265" s="34"/>
      <c r="L265" s="31"/>
      <c r="M265" s="31">
        <f t="shared" si="216"/>
        <v>0</v>
      </c>
      <c r="N265" s="31">
        <f t="shared" si="220"/>
        <v>0</v>
      </c>
      <c r="O265" s="31">
        <f t="shared" si="221"/>
        <v>0</v>
      </c>
      <c r="P265" s="31">
        <f t="shared" si="222"/>
        <v>0</v>
      </c>
      <c r="Q265" s="143"/>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row>
    <row r="266" spans="1:49" s="5" customFormat="1" x14ac:dyDescent="0.3">
      <c r="A266" s="13" t="s">
        <v>682</v>
      </c>
      <c r="B266" s="12"/>
      <c r="C266" s="99"/>
      <c r="D266" s="7" t="s">
        <v>143</v>
      </c>
      <c r="E266" s="31" t="s">
        <v>136</v>
      </c>
      <c r="F266" s="87">
        <v>264.3</v>
      </c>
      <c r="G266" s="88"/>
      <c r="H266" s="88"/>
      <c r="I266" s="89"/>
      <c r="J266" s="31">
        <v>264.3</v>
      </c>
      <c r="K266" s="34"/>
      <c r="L266" s="31"/>
      <c r="M266" s="31">
        <f t="shared" si="216"/>
        <v>0</v>
      </c>
      <c r="N266" s="31">
        <f t="shared" si="220"/>
        <v>0</v>
      </c>
      <c r="O266" s="31">
        <f t="shared" si="221"/>
        <v>0</v>
      </c>
      <c r="P266" s="31">
        <f t="shared" si="222"/>
        <v>0</v>
      </c>
      <c r="Q266" s="143"/>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row>
    <row r="267" spans="1:49" s="5" customFormat="1" x14ac:dyDescent="0.3">
      <c r="A267" s="27" t="s">
        <v>683</v>
      </c>
      <c r="B267" s="12"/>
      <c r="C267" s="99"/>
      <c r="D267" s="29" t="s">
        <v>148</v>
      </c>
      <c r="E267" s="55"/>
      <c r="F267" s="90"/>
      <c r="G267" s="91"/>
      <c r="H267" s="91"/>
      <c r="I267" s="92"/>
      <c r="J267" s="55"/>
      <c r="K267" s="56"/>
      <c r="L267" s="55"/>
      <c r="M267" s="55">
        <f t="shared" si="216"/>
        <v>0</v>
      </c>
      <c r="N267" s="55">
        <f>SUM(N268:N269)</f>
        <v>0</v>
      </c>
      <c r="O267" s="55">
        <f>SUM(O268:O269)</f>
        <v>0</v>
      </c>
      <c r="P267" s="55">
        <f>SUM(P268:P269)</f>
        <v>0</v>
      </c>
      <c r="Q267" s="142"/>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row>
    <row r="268" spans="1:49" s="5" customFormat="1" ht="31.2" x14ac:dyDescent="0.3">
      <c r="A268" s="13" t="s">
        <v>684</v>
      </c>
      <c r="B268" s="12"/>
      <c r="C268" s="99"/>
      <c r="D268" s="17" t="s">
        <v>278</v>
      </c>
      <c r="E268" s="31" t="s">
        <v>149</v>
      </c>
      <c r="F268" s="87">
        <v>370.62999999999994</v>
      </c>
      <c r="G268" s="88"/>
      <c r="H268" s="88"/>
      <c r="I268" s="89"/>
      <c r="J268" s="31">
        <v>370.62999999999994</v>
      </c>
      <c r="K268" s="34"/>
      <c r="L268" s="31"/>
      <c r="M268" s="31">
        <f t="shared" si="216"/>
        <v>0</v>
      </c>
      <c r="N268" s="31">
        <f t="shared" si="220"/>
        <v>0</v>
      </c>
      <c r="O268" s="31">
        <f t="shared" si="221"/>
        <v>0</v>
      </c>
      <c r="P268" s="31">
        <f t="shared" si="222"/>
        <v>0</v>
      </c>
      <c r="Q268" s="143"/>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row>
    <row r="269" spans="1:49" s="5" customFormat="1" x14ac:dyDescent="0.3">
      <c r="A269" s="13" t="s">
        <v>685</v>
      </c>
      <c r="B269" s="12"/>
      <c r="C269" s="99"/>
      <c r="D269" s="7" t="s">
        <v>110</v>
      </c>
      <c r="E269" s="31" t="s">
        <v>136</v>
      </c>
      <c r="F269" s="87">
        <v>37.062999999999995</v>
      </c>
      <c r="G269" s="88"/>
      <c r="H269" s="88"/>
      <c r="I269" s="89"/>
      <c r="J269" s="31">
        <v>37.062999999999995</v>
      </c>
      <c r="K269" s="34"/>
      <c r="L269" s="31"/>
      <c r="M269" s="31">
        <f t="shared" si="216"/>
        <v>0</v>
      </c>
      <c r="N269" s="31">
        <f t="shared" si="220"/>
        <v>0</v>
      </c>
      <c r="O269" s="31">
        <f t="shared" si="221"/>
        <v>0</v>
      </c>
      <c r="P269" s="31">
        <f t="shared" si="222"/>
        <v>0</v>
      </c>
      <c r="Q269" s="143"/>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row>
    <row r="270" spans="1:49" s="5" customFormat="1" x14ac:dyDescent="0.3">
      <c r="A270" s="27" t="s">
        <v>686</v>
      </c>
      <c r="B270" s="12"/>
      <c r="C270" s="99"/>
      <c r="D270" s="29" t="s">
        <v>150</v>
      </c>
      <c r="E270" s="55"/>
      <c r="F270" s="55"/>
      <c r="G270" s="55"/>
      <c r="H270" s="55"/>
      <c r="I270" s="55"/>
      <c r="J270" s="55"/>
      <c r="K270" s="56"/>
      <c r="L270" s="55"/>
      <c r="M270" s="55">
        <f t="shared" si="216"/>
        <v>0</v>
      </c>
      <c r="N270" s="55">
        <f>SUM(N271)</f>
        <v>0</v>
      </c>
      <c r="O270" s="55">
        <f t="shared" ref="O270:P270" si="229">SUM(O271)</f>
        <v>0</v>
      </c>
      <c r="P270" s="55">
        <f t="shared" si="229"/>
        <v>0</v>
      </c>
      <c r="Q270" s="142"/>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row>
    <row r="271" spans="1:49" s="5" customFormat="1" x14ac:dyDescent="0.3">
      <c r="A271" s="13" t="s">
        <v>687</v>
      </c>
      <c r="B271" s="12"/>
      <c r="C271" s="100"/>
      <c r="D271" s="7" t="s">
        <v>151</v>
      </c>
      <c r="E271" s="31" t="s">
        <v>136</v>
      </c>
      <c r="F271" s="31">
        <v>426</v>
      </c>
      <c r="G271" s="31">
        <v>144.5</v>
      </c>
      <c r="H271" s="31">
        <v>129.5</v>
      </c>
      <c r="I271" s="31">
        <v>747</v>
      </c>
      <c r="J271" s="31">
        <v>1447</v>
      </c>
      <c r="K271" s="34"/>
      <c r="L271" s="31"/>
      <c r="M271" s="31">
        <f t="shared" si="216"/>
        <v>0</v>
      </c>
      <c r="N271" s="31">
        <f t="shared" si="220"/>
        <v>0</v>
      </c>
      <c r="O271" s="31">
        <f t="shared" si="221"/>
        <v>0</v>
      </c>
      <c r="P271" s="31">
        <f t="shared" si="222"/>
        <v>0</v>
      </c>
      <c r="Q271" s="143"/>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row>
    <row r="272" spans="1:49" s="5" customFormat="1" ht="18.75" customHeight="1" x14ac:dyDescent="0.3">
      <c r="A272" s="60" t="s">
        <v>688</v>
      </c>
      <c r="B272" s="59"/>
      <c r="C272" s="85" t="s">
        <v>157</v>
      </c>
      <c r="D272" s="86"/>
      <c r="E272" s="42"/>
      <c r="F272" s="42"/>
      <c r="G272" s="42"/>
      <c r="H272" s="42"/>
      <c r="I272" s="42"/>
      <c r="J272" s="42"/>
      <c r="K272" s="41"/>
      <c r="L272" s="42"/>
      <c r="M272" s="42"/>
      <c r="N272" s="132">
        <f>N273+N276+N278+N281+N283+N286+N289</f>
        <v>0</v>
      </c>
      <c r="O272" s="132">
        <f t="shared" ref="O272:P272" si="230">O273+O276+O278+O281+O283+O286+O289</f>
        <v>0</v>
      </c>
      <c r="P272" s="132">
        <f t="shared" si="230"/>
        <v>0</v>
      </c>
      <c r="Q272" s="144"/>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row>
    <row r="273" spans="1:49" s="5" customFormat="1" x14ac:dyDescent="0.3">
      <c r="A273" s="27" t="s">
        <v>689</v>
      </c>
      <c r="B273" s="13"/>
      <c r="C273" s="101" t="s">
        <v>417</v>
      </c>
      <c r="D273" s="29" t="s">
        <v>189</v>
      </c>
      <c r="E273" s="55"/>
      <c r="F273" s="55"/>
      <c r="G273" s="55"/>
      <c r="H273" s="55"/>
      <c r="I273" s="55"/>
      <c r="J273" s="55"/>
      <c r="K273" s="56"/>
      <c r="L273" s="55"/>
      <c r="M273" s="55">
        <f t="shared" ref="M273:M297" si="231">K273+L273</f>
        <v>0</v>
      </c>
      <c r="N273" s="55">
        <f>SUM(N274:N275)</f>
        <v>0</v>
      </c>
      <c r="O273" s="55">
        <f t="shared" ref="O273:P273" si="232">SUM(O274:O275)</f>
        <v>0</v>
      </c>
      <c r="P273" s="55">
        <f t="shared" si="232"/>
        <v>0</v>
      </c>
      <c r="Q273" s="142"/>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row>
    <row r="274" spans="1:49" s="5" customFormat="1" x14ac:dyDescent="0.3">
      <c r="A274" s="13" t="s">
        <v>690</v>
      </c>
      <c r="B274" s="13"/>
      <c r="C274" s="102"/>
      <c r="D274" s="17" t="s">
        <v>110</v>
      </c>
      <c r="E274" s="31" t="s">
        <v>136</v>
      </c>
      <c r="F274" s="31">
        <v>0</v>
      </c>
      <c r="G274" s="31">
        <v>0</v>
      </c>
      <c r="H274" s="31">
        <v>125.2</v>
      </c>
      <c r="I274" s="31">
        <v>0</v>
      </c>
      <c r="J274" s="31">
        <v>125.2</v>
      </c>
      <c r="K274" s="34"/>
      <c r="L274" s="31"/>
      <c r="M274" s="31">
        <f t="shared" si="231"/>
        <v>0</v>
      </c>
      <c r="N274" s="31">
        <f t="shared" ref="N274:N297" si="233">J274*K274</f>
        <v>0</v>
      </c>
      <c r="O274" s="31">
        <f t="shared" ref="O274:O297" si="234">J274*L274</f>
        <v>0</v>
      </c>
      <c r="P274" s="31">
        <f t="shared" ref="P274:P297" si="235">N274+O274</f>
        <v>0</v>
      </c>
      <c r="Q274" s="143"/>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row>
    <row r="275" spans="1:49" s="5" customFormat="1" x14ac:dyDescent="0.3">
      <c r="A275" s="13" t="s">
        <v>691</v>
      </c>
      <c r="B275" s="13"/>
      <c r="C275" s="102"/>
      <c r="D275" s="17" t="s">
        <v>190</v>
      </c>
      <c r="E275" s="31" t="s">
        <v>136</v>
      </c>
      <c r="F275" s="31">
        <v>0</v>
      </c>
      <c r="G275" s="31">
        <v>0</v>
      </c>
      <c r="H275" s="31">
        <v>125.2</v>
      </c>
      <c r="I275" s="31">
        <v>0</v>
      </c>
      <c r="J275" s="31">
        <v>125.2</v>
      </c>
      <c r="K275" s="34"/>
      <c r="L275" s="31"/>
      <c r="M275" s="31">
        <f t="shared" si="231"/>
        <v>0</v>
      </c>
      <c r="N275" s="31">
        <f t="shared" si="233"/>
        <v>0</v>
      </c>
      <c r="O275" s="31">
        <f t="shared" si="234"/>
        <v>0</v>
      </c>
      <c r="P275" s="31">
        <f t="shared" si="235"/>
        <v>0</v>
      </c>
      <c r="Q275" s="143"/>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row>
    <row r="276" spans="1:49" s="5" customFormat="1" x14ac:dyDescent="0.3">
      <c r="A276" s="27" t="s">
        <v>692</v>
      </c>
      <c r="B276" s="13"/>
      <c r="C276" s="102"/>
      <c r="D276" s="29" t="s">
        <v>382</v>
      </c>
      <c r="E276" s="55"/>
      <c r="F276" s="55"/>
      <c r="G276" s="55"/>
      <c r="H276" s="55"/>
      <c r="I276" s="55"/>
      <c r="J276" s="55"/>
      <c r="K276" s="56"/>
      <c r="L276" s="55"/>
      <c r="M276" s="55">
        <f t="shared" si="231"/>
        <v>0</v>
      </c>
      <c r="N276" s="55">
        <f>SUM(N277)</f>
        <v>0</v>
      </c>
      <c r="O276" s="55">
        <f t="shared" ref="O276:P276" si="236">SUM(O277)</f>
        <v>0</v>
      </c>
      <c r="P276" s="55">
        <f t="shared" si="236"/>
        <v>0</v>
      </c>
      <c r="Q276" s="142"/>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row>
    <row r="277" spans="1:49" s="5" customFormat="1" x14ac:dyDescent="0.3">
      <c r="A277" s="13" t="s">
        <v>693</v>
      </c>
      <c r="B277" s="13"/>
      <c r="C277" s="102"/>
      <c r="D277" s="17" t="s">
        <v>191</v>
      </c>
      <c r="E277" s="31" t="s">
        <v>136</v>
      </c>
      <c r="F277" s="31">
        <v>2036.6</v>
      </c>
      <c r="G277" s="31">
        <v>594.4</v>
      </c>
      <c r="H277" s="31">
        <v>1512.2</v>
      </c>
      <c r="I277" s="31">
        <v>0</v>
      </c>
      <c r="J277" s="31">
        <v>4143.2</v>
      </c>
      <c r="K277" s="34"/>
      <c r="L277" s="31"/>
      <c r="M277" s="31">
        <f t="shared" si="231"/>
        <v>0</v>
      </c>
      <c r="N277" s="31">
        <f t="shared" si="233"/>
        <v>0</v>
      </c>
      <c r="O277" s="31">
        <f t="shared" si="234"/>
        <v>0</v>
      </c>
      <c r="P277" s="31">
        <f t="shared" si="235"/>
        <v>0</v>
      </c>
      <c r="Q277" s="143"/>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row>
    <row r="278" spans="1:49" s="5" customFormat="1" x14ac:dyDescent="0.3">
      <c r="A278" s="27" t="s">
        <v>694</v>
      </c>
      <c r="B278" s="13"/>
      <c r="C278" s="102"/>
      <c r="D278" s="29" t="s">
        <v>192</v>
      </c>
      <c r="E278" s="55"/>
      <c r="F278" s="55"/>
      <c r="G278" s="55"/>
      <c r="H278" s="55"/>
      <c r="I278" s="55"/>
      <c r="J278" s="55"/>
      <c r="K278" s="56"/>
      <c r="L278" s="55"/>
      <c r="M278" s="55">
        <f t="shared" si="231"/>
        <v>0</v>
      </c>
      <c r="N278" s="55">
        <f>SUM(N279:N280)</f>
        <v>0</v>
      </c>
      <c r="O278" s="55">
        <f t="shared" ref="O278:P278" si="237">SUM(O279:O280)</f>
        <v>0</v>
      </c>
      <c r="P278" s="55">
        <f t="shared" si="237"/>
        <v>0</v>
      </c>
      <c r="Q278" s="142"/>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row>
    <row r="279" spans="1:49" s="5" customFormat="1" x14ac:dyDescent="0.3">
      <c r="A279" s="13" t="s">
        <v>695</v>
      </c>
      <c r="B279" s="13"/>
      <c r="C279" s="102"/>
      <c r="D279" s="17" t="s">
        <v>110</v>
      </c>
      <c r="E279" s="31" t="s">
        <v>136</v>
      </c>
      <c r="F279" s="31">
        <v>42.7</v>
      </c>
      <c r="G279" s="31">
        <v>0</v>
      </c>
      <c r="H279" s="31">
        <v>46.1</v>
      </c>
      <c r="I279" s="31">
        <v>0</v>
      </c>
      <c r="J279" s="31">
        <v>88.800000000000011</v>
      </c>
      <c r="K279" s="34"/>
      <c r="L279" s="31"/>
      <c r="M279" s="31">
        <f t="shared" si="231"/>
        <v>0</v>
      </c>
      <c r="N279" s="31">
        <f t="shared" si="233"/>
        <v>0</v>
      </c>
      <c r="O279" s="31">
        <f t="shared" si="234"/>
        <v>0</v>
      </c>
      <c r="P279" s="31">
        <f t="shared" si="235"/>
        <v>0</v>
      </c>
      <c r="Q279" s="143"/>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row>
    <row r="280" spans="1:49" s="5" customFormat="1" ht="31.2" x14ac:dyDescent="0.3">
      <c r="A280" s="13" t="s">
        <v>696</v>
      </c>
      <c r="B280" s="13"/>
      <c r="C280" s="102"/>
      <c r="D280" s="17" t="s">
        <v>193</v>
      </c>
      <c r="E280" s="31" t="s">
        <v>136</v>
      </c>
      <c r="F280" s="31">
        <v>42.7</v>
      </c>
      <c r="G280" s="31">
        <v>0</v>
      </c>
      <c r="H280" s="31">
        <v>46.1</v>
      </c>
      <c r="I280" s="31">
        <v>0</v>
      </c>
      <c r="J280" s="31">
        <v>88.800000000000011</v>
      </c>
      <c r="K280" s="34"/>
      <c r="L280" s="31"/>
      <c r="M280" s="31">
        <f t="shared" si="231"/>
        <v>0</v>
      </c>
      <c r="N280" s="31">
        <f t="shared" si="233"/>
        <v>0</v>
      </c>
      <c r="O280" s="31">
        <f t="shared" si="234"/>
        <v>0</v>
      </c>
      <c r="P280" s="31">
        <f t="shared" si="235"/>
        <v>0</v>
      </c>
      <c r="Q280" s="143"/>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row>
    <row r="281" spans="1:49" s="5" customFormat="1" x14ac:dyDescent="0.3">
      <c r="A281" s="27" t="s">
        <v>697</v>
      </c>
      <c r="B281" s="13"/>
      <c r="C281" s="102"/>
      <c r="D281" s="29" t="s">
        <v>194</v>
      </c>
      <c r="E281" s="55"/>
      <c r="F281" s="55"/>
      <c r="G281" s="55"/>
      <c r="H281" s="55"/>
      <c r="I281" s="55"/>
      <c r="J281" s="55"/>
      <c r="K281" s="56"/>
      <c r="L281" s="55"/>
      <c r="M281" s="55">
        <f t="shared" si="231"/>
        <v>0</v>
      </c>
      <c r="N281" s="55">
        <f>SUM(N282)</f>
        <v>0</v>
      </c>
      <c r="O281" s="55">
        <f t="shared" ref="O281:P281" si="238">SUM(O282)</f>
        <v>0</v>
      </c>
      <c r="P281" s="55">
        <f t="shared" si="238"/>
        <v>0</v>
      </c>
      <c r="Q281" s="142"/>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row>
    <row r="282" spans="1:49" s="5" customFormat="1" x14ac:dyDescent="0.3">
      <c r="A282" s="13" t="s">
        <v>698</v>
      </c>
      <c r="B282" s="13"/>
      <c r="C282" s="102"/>
      <c r="D282" s="17" t="s">
        <v>159</v>
      </c>
      <c r="E282" s="31" t="s">
        <v>136</v>
      </c>
      <c r="F282" s="31">
        <v>74.400000000000006</v>
      </c>
      <c r="G282" s="31">
        <v>27</v>
      </c>
      <c r="H282" s="31">
        <v>60.6</v>
      </c>
      <c r="I282" s="31">
        <v>0</v>
      </c>
      <c r="J282" s="31">
        <v>162</v>
      </c>
      <c r="K282" s="34"/>
      <c r="L282" s="31"/>
      <c r="M282" s="31">
        <f t="shared" si="231"/>
        <v>0</v>
      </c>
      <c r="N282" s="31">
        <f t="shared" si="233"/>
        <v>0</v>
      </c>
      <c r="O282" s="31">
        <f t="shared" si="234"/>
        <v>0</v>
      </c>
      <c r="P282" s="31">
        <f t="shared" si="235"/>
        <v>0</v>
      </c>
      <c r="Q282" s="143"/>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row>
    <row r="283" spans="1:49" s="5" customFormat="1" x14ac:dyDescent="0.3">
      <c r="A283" s="27" t="s">
        <v>699</v>
      </c>
      <c r="B283" s="13"/>
      <c r="C283" s="102"/>
      <c r="D283" s="29" t="s">
        <v>195</v>
      </c>
      <c r="E283" s="55"/>
      <c r="F283" s="55"/>
      <c r="G283" s="55"/>
      <c r="H283" s="55"/>
      <c r="I283" s="55"/>
      <c r="J283" s="55"/>
      <c r="K283" s="56"/>
      <c r="L283" s="55"/>
      <c r="M283" s="55">
        <f t="shared" si="231"/>
        <v>0</v>
      </c>
      <c r="N283" s="55">
        <f>SUM(N284:N285)</f>
        <v>0</v>
      </c>
      <c r="O283" s="55">
        <f t="shared" ref="O283:P283" si="239">SUM(O284:O285)</f>
        <v>0</v>
      </c>
      <c r="P283" s="55">
        <f t="shared" si="239"/>
        <v>0</v>
      </c>
      <c r="Q283" s="142"/>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row>
    <row r="284" spans="1:49" s="5" customFormat="1" x14ac:dyDescent="0.3">
      <c r="A284" s="13" t="s">
        <v>700</v>
      </c>
      <c r="B284" s="13"/>
      <c r="C284" s="102"/>
      <c r="D284" s="17" t="s">
        <v>110</v>
      </c>
      <c r="E284" s="31" t="s">
        <v>136</v>
      </c>
      <c r="F284" s="31">
        <v>126</v>
      </c>
      <c r="G284" s="31">
        <v>30.7</v>
      </c>
      <c r="H284" s="31">
        <v>73.2</v>
      </c>
      <c r="I284" s="31">
        <v>0</v>
      </c>
      <c r="J284" s="31">
        <v>229.89999999999998</v>
      </c>
      <c r="K284" s="34"/>
      <c r="L284" s="31"/>
      <c r="M284" s="31">
        <f t="shared" si="231"/>
        <v>0</v>
      </c>
      <c r="N284" s="31">
        <f t="shared" si="233"/>
        <v>0</v>
      </c>
      <c r="O284" s="31">
        <f t="shared" si="234"/>
        <v>0</v>
      </c>
      <c r="P284" s="31">
        <f t="shared" si="235"/>
        <v>0</v>
      </c>
      <c r="Q284" s="143"/>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row>
    <row r="285" spans="1:49" s="5" customFormat="1" ht="31.2" x14ac:dyDescent="0.3">
      <c r="A285" s="13" t="s">
        <v>701</v>
      </c>
      <c r="B285" s="13"/>
      <c r="C285" s="102"/>
      <c r="D285" s="17" t="s">
        <v>196</v>
      </c>
      <c r="E285" s="31" t="s">
        <v>136</v>
      </c>
      <c r="F285" s="31">
        <v>126</v>
      </c>
      <c r="G285" s="31">
        <v>30.7</v>
      </c>
      <c r="H285" s="31">
        <v>73.2</v>
      </c>
      <c r="I285" s="31">
        <v>0</v>
      </c>
      <c r="J285" s="31">
        <v>229.89999999999998</v>
      </c>
      <c r="K285" s="34"/>
      <c r="L285" s="31"/>
      <c r="M285" s="31">
        <f t="shared" si="231"/>
        <v>0</v>
      </c>
      <c r="N285" s="31">
        <f t="shared" si="233"/>
        <v>0</v>
      </c>
      <c r="O285" s="31">
        <f t="shared" si="234"/>
        <v>0</v>
      </c>
      <c r="P285" s="31">
        <f t="shared" si="235"/>
        <v>0</v>
      </c>
      <c r="Q285" s="143"/>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row>
    <row r="286" spans="1:49" s="5" customFormat="1" x14ac:dyDescent="0.3">
      <c r="A286" s="27" t="s">
        <v>702</v>
      </c>
      <c r="B286" s="13"/>
      <c r="C286" s="102"/>
      <c r="D286" s="29" t="s">
        <v>141</v>
      </c>
      <c r="E286" s="55"/>
      <c r="F286" s="55"/>
      <c r="G286" s="55"/>
      <c r="H286" s="55"/>
      <c r="I286" s="55"/>
      <c r="J286" s="55"/>
      <c r="K286" s="56"/>
      <c r="L286" s="55"/>
      <c r="M286" s="55">
        <f t="shared" si="231"/>
        <v>0</v>
      </c>
      <c r="N286" s="55">
        <f>SUM(N287:N288)</f>
        <v>0</v>
      </c>
      <c r="O286" s="55">
        <f t="shared" ref="O286:P286" si="240">SUM(O287:O288)</f>
        <v>0</v>
      </c>
      <c r="P286" s="55">
        <f t="shared" si="240"/>
        <v>0</v>
      </c>
      <c r="Q286" s="142"/>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row>
    <row r="287" spans="1:49" s="5" customFormat="1" ht="31.2" x14ac:dyDescent="0.3">
      <c r="A287" s="13" t="s">
        <v>703</v>
      </c>
      <c r="B287" s="13"/>
      <c r="C287" s="102"/>
      <c r="D287" s="17" t="s">
        <v>197</v>
      </c>
      <c r="E287" s="31" t="s">
        <v>136</v>
      </c>
      <c r="F287" s="31">
        <v>39.6</v>
      </c>
      <c r="G287" s="31">
        <v>0</v>
      </c>
      <c r="H287" s="31">
        <v>104.2</v>
      </c>
      <c r="I287" s="31">
        <v>0</v>
      </c>
      <c r="J287" s="31">
        <v>143.80000000000001</v>
      </c>
      <c r="K287" s="34"/>
      <c r="L287" s="31"/>
      <c r="M287" s="31">
        <f t="shared" si="231"/>
        <v>0</v>
      </c>
      <c r="N287" s="31">
        <f t="shared" si="233"/>
        <v>0</v>
      </c>
      <c r="O287" s="31">
        <f t="shared" si="234"/>
        <v>0</v>
      </c>
      <c r="P287" s="31">
        <f t="shared" si="235"/>
        <v>0</v>
      </c>
      <c r="Q287" s="143"/>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row>
    <row r="288" spans="1:49" s="5" customFormat="1" ht="31.2" x14ac:dyDescent="0.3">
      <c r="A288" s="13" t="s">
        <v>704</v>
      </c>
      <c r="B288" s="13"/>
      <c r="C288" s="102"/>
      <c r="D288" s="17" t="s">
        <v>198</v>
      </c>
      <c r="E288" s="31" t="s">
        <v>136</v>
      </c>
      <c r="F288" s="31">
        <v>0</v>
      </c>
      <c r="G288" s="31">
        <v>0</v>
      </c>
      <c r="H288" s="31">
        <v>396.4</v>
      </c>
      <c r="I288" s="31">
        <v>0</v>
      </c>
      <c r="J288" s="31">
        <v>396.4</v>
      </c>
      <c r="K288" s="34"/>
      <c r="L288" s="31"/>
      <c r="M288" s="31">
        <f t="shared" si="231"/>
        <v>0</v>
      </c>
      <c r="N288" s="31">
        <f t="shared" si="233"/>
        <v>0</v>
      </c>
      <c r="O288" s="31">
        <f t="shared" si="234"/>
        <v>0</v>
      </c>
      <c r="P288" s="31">
        <f t="shared" si="235"/>
        <v>0</v>
      </c>
      <c r="Q288" s="143"/>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row>
    <row r="289" spans="1:49" s="5" customFormat="1" x14ac:dyDescent="0.3">
      <c r="A289" s="27" t="s">
        <v>705</v>
      </c>
      <c r="B289" s="13"/>
      <c r="C289" s="102"/>
      <c r="D289" s="29" t="s">
        <v>381</v>
      </c>
      <c r="E289" s="55"/>
      <c r="F289" s="55"/>
      <c r="G289" s="55"/>
      <c r="H289" s="55"/>
      <c r="I289" s="55"/>
      <c r="J289" s="55"/>
      <c r="K289" s="56"/>
      <c r="L289" s="55"/>
      <c r="M289" s="55">
        <f t="shared" si="231"/>
        <v>0</v>
      </c>
      <c r="N289" s="55">
        <f>SUM(N290:N297)</f>
        <v>0</v>
      </c>
      <c r="O289" s="55">
        <f t="shared" ref="O289:P289" si="241">SUM(O290:O297)</f>
        <v>0</v>
      </c>
      <c r="P289" s="55">
        <f t="shared" si="241"/>
        <v>0</v>
      </c>
      <c r="Q289" s="142"/>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row>
    <row r="290" spans="1:49" s="5" customFormat="1" x14ac:dyDescent="0.3">
      <c r="A290" s="13" t="s">
        <v>706</v>
      </c>
      <c r="B290" s="13"/>
      <c r="C290" s="102"/>
      <c r="D290" s="17" t="s">
        <v>275</v>
      </c>
      <c r="E290" s="31" t="s">
        <v>149</v>
      </c>
      <c r="F290" s="31">
        <v>571</v>
      </c>
      <c r="G290" s="31">
        <v>159</v>
      </c>
      <c r="H290" s="31">
        <v>471</v>
      </c>
      <c r="I290" s="31">
        <v>0</v>
      </c>
      <c r="J290" s="31">
        <v>1201</v>
      </c>
      <c r="K290" s="34"/>
      <c r="L290" s="31"/>
      <c r="M290" s="31">
        <f t="shared" si="231"/>
        <v>0</v>
      </c>
      <c r="N290" s="31">
        <f t="shared" si="233"/>
        <v>0</v>
      </c>
      <c r="O290" s="31">
        <f t="shared" si="234"/>
        <v>0</v>
      </c>
      <c r="P290" s="31">
        <f t="shared" si="235"/>
        <v>0</v>
      </c>
      <c r="Q290" s="143"/>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row>
    <row r="291" spans="1:49" s="5" customFormat="1" x14ac:dyDescent="0.3">
      <c r="A291" s="13" t="s">
        <v>707</v>
      </c>
      <c r="B291" s="13"/>
      <c r="C291" s="102"/>
      <c r="D291" s="17" t="s">
        <v>110</v>
      </c>
      <c r="E291" s="31" t="s">
        <v>136</v>
      </c>
      <c r="F291" s="31">
        <v>57.1</v>
      </c>
      <c r="G291" s="31">
        <v>15.9</v>
      </c>
      <c r="H291" s="31">
        <v>47.1</v>
      </c>
      <c r="I291" s="31">
        <v>0</v>
      </c>
      <c r="J291" s="31">
        <v>120.1</v>
      </c>
      <c r="K291" s="34"/>
      <c r="L291" s="31"/>
      <c r="M291" s="31">
        <f t="shared" si="231"/>
        <v>0</v>
      </c>
      <c r="N291" s="31">
        <f t="shared" si="233"/>
        <v>0</v>
      </c>
      <c r="O291" s="31">
        <f t="shared" si="234"/>
        <v>0</v>
      </c>
      <c r="P291" s="31">
        <f t="shared" si="235"/>
        <v>0</v>
      </c>
      <c r="Q291" s="143"/>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row>
    <row r="292" spans="1:49" s="5" customFormat="1" ht="31.2" x14ac:dyDescent="0.3">
      <c r="A292" s="13" t="s">
        <v>708</v>
      </c>
      <c r="B292" s="13"/>
      <c r="C292" s="102"/>
      <c r="D292" s="17" t="s">
        <v>276</v>
      </c>
      <c r="E292" s="31" t="s">
        <v>149</v>
      </c>
      <c r="F292" s="31">
        <v>451.86</v>
      </c>
      <c r="G292" s="31">
        <v>121.05</v>
      </c>
      <c r="H292" s="31">
        <v>272.3</v>
      </c>
      <c r="I292" s="31">
        <v>0</v>
      </c>
      <c r="J292" s="31">
        <v>845.21</v>
      </c>
      <c r="K292" s="34"/>
      <c r="L292" s="31"/>
      <c r="M292" s="31">
        <f t="shared" si="231"/>
        <v>0</v>
      </c>
      <c r="N292" s="31">
        <f t="shared" si="233"/>
        <v>0</v>
      </c>
      <c r="O292" s="31">
        <f t="shared" si="234"/>
        <v>0</v>
      </c>
      <c r="P292" s="31">
        <f t="shared" si="235"/>
        <v>0</v>
      </c>
      <c r="Q292" s="143"/>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row>
    <row r="293" spans="1:49" s="5" customFormat="1" x14ac:dyDescent="0.3">
      <c r="A293" s="13" t="s">
        <v>709</v>
      </c>
      <c r="B293" s="13"/>
      <c r="C293" s="102"/>
      <c r="D293" s="17" t="s">
        <v>110</v>
      </c>
      <c r="E293" s="31" t="s">
        <v>136</v>
      </c>
      <c r="F293" s="31">
        <v>31.630200000000006</v>
      </c>
      <c r="G293" s="31">
        <v>8.4735000000000014</v>
      </c>
      <c r="H293" s="31">
        <v>19.061000000000003</v>
      </c>
      <c r="I293" s="31">
        <v>0</v>
      </c>
      <c r="J293" s="31">
        <v>59.164700000000011</v>
      </c>
      <c r="K293" s="34"/>
      <c r="L293" s="31"/>
      <c r="M293" s="31">
        <f t="shared" si="231"/>
        <v>0</v>
      </c>
      <c r="N293" s="31">
        <f t="shared" si="233"/>
        <v>0</v>
      </c>
      <c r="O293" s="31">
        <f t="shared" si="234"/>
        <v>0</v>
      </c>
      <c r="P293" s="31">
        <f t="shared" si="235"/>
        <v>0</v>
      </c>
      <c r="Q293" s="143"/>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row>
    <row r="294" spans="1:49" s="5" customFormat="1" ht="31.2" x14ac:dyDescent="0.3">
      <c r="A294" s="13" t="s">
        <v>710</v>
      </c>
      <c r="B294" s="13"/>
      <c r="C294" s="102"/>
      <c r="D294" s="17" t="s">
        <v>277</v>
      </c>
      <c r="E294" s="31" t="s">
        <v>149</v>
      </c>
      <c r="F294" s="31">
        <v>10</v>
      </c>
      <c r="G294" s="31">
        <v>0</v>
      </c>
      <c r="H294" s="31">
        <v>0</v>
      </c>
      <c r="I294" s="31">
        <v>0</v>
      </c>
      <c r="J294" s="31">
        <v>10</v>
      </c>
      <c r="K294" s="34"/>
      <c r="L294" s="31"/>
      <c r="M294" s="31">
        <f t="shared" si="231"/>
        <v>0</v>
      </c>
      <c r="N294" s="31">
        <f t="shared" si="233"/>
        <v>0</v>
      </c>
      <c r="O294" s="31">
        <f t="shared" si="234"/>
        <v>0</v>
      </c>
      <c r="P294" s="31">
        <f t="shared" si="235"/>
        <v>0</v>
      </c>
      <c r="Q294" s="143"/>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row>
    <row r="295" spans="1:49" s="5" customFormat="1" x14ac:dyDescent="0.3">
      <c r="A295" s="13" t="s">
        <v>711</v>
      </c>
      <c r="B295" s="13"/>
      <c r="C295" s="102"/>
      <c r="D295" s="17" t="s">
        <v>110</v>
      </c>
      <c r="E295" s="31" t="s">
        <v>136</v>
      </c>
      <c r="F295" s="31">
        <v>1</v>
      </c>
      <c r="G295" s="31">
        <v>0</v>
      </c>
      <c r="H295" s="31">
        <v>0</v>
      </c>
      <c r="I295" s="31">
        <v>0</v>
      </c>
      <c r="J295" s="31">
        <v>1</v>
      </c>
      <c r="K295" s="34"/>
      <c r="L295" s="31"/>
      <c r="M295" s="31">
        <f t="shared" si="231"/>
        <v>0</v>
      </c>
      <c r="N295" s="31">
        <f t="shared" si="233"/>
        <v>0</v>
      </c>
      <c r="O295" s="31">
        <f t="shared" si="234"/>
        <v>0</v>
      </c>
      <c r="P295" s="31">
        <f t="shared" si="235"/>
        <v>0</v>
      </c>
      <c r="Q295" s="143"/>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row>
    <row r="296" spans="1:49" s="5" customFormat="1" ht="31.2" x14ac:dyDescent="0.3">
      <c r="A296" s="13" t="s">
        <v>712</v>
      </c>
      <c r="B296" s="13"/>
      <c r="C296" s="102"/>
      <c r="D296" s="17" t="s">
        <v>278</v>
      </c>
      <c r="E296" s="31" t="s">
        <v>149</v>
      </c>
      <c r="F296" s="31">
        <v>41.069999999999993</v>
      </c>
      <c r="G296" s="31">
        <v>16.510000000000002</v>
      </c>
      <c r="H296" s="31">
        <v>213.54</v>
      </c>
      <c r="I296" s="31">
        <v>0</v>
      </c>
      <c r="J296" s="31">
        <v>271.12</v>
      </c>
      <c r="K296" s="34"/>
      <c r="L296" s="31"/>
      <c r="M296" s="31">
        <f t="shared" si="231"/>
        <v>0</v>
      </c>
      <c r="N296" s="31">
        <f t="shared" si="233"/>
        <v>0</v>
      </c>
      <c r="O296" s="31">
        <f t="shared" si="234"/>
        <v>0</v>
      </c>
      <c r="P296" s="31">
        <f t="shared" si="235"/>
        <v>0</v>
      </c>
      <c r="Q296" s="143"/>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row>
    <row r="297" spans="1:49" s="5" customFormat="1" x14ac:dyDescent="0.3">
      <c r="A297" s="13" t="s">
        <v>713</v>
      </c>
      <c r="B297" s="13"/>
      <c r="C297" s="103"/>
      <c r="D297" s="17" t="s">
        <v>110</v>
      </c>
      <c r="E297" s="31" t="s">
        <v>136</v>
      </c>
      <c r="F297" s="31">
        <v>4.1069999999999993</v>
      </c>
      <c r="G297" s="31">
        <v>1.6510000000000002</v>
      </c>
      <c r="H297" s="31">
        <v>21.353999999999999</v>
      </c>
      <c r="I297" s="31">
        <v>0</v>
      </c>
      <c r="J297" s="31">
        <v>27.111999999999998</v>
      </c>
      <c r="K297" s="34"/>
      <c r="L297" s="31"/>
      <c r="M297" s="31">
        <f t="shared" si="231"/>
        <v>0</v>
      </c>
      <c r="N297" s="31">
        <f t="shared" si="233"/>
        <v>0</v>
      </c>
      <c r="O297" s="31">
        <f t="shared" si="234"/>
        <v>0</v>
      </c>
      <c r="P297" s="31">
        <f t="shared" si="235"/>
        <v>0</v>
      </c>
      <c r="Q297" s="143"/>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row>
    <row r="298" spans="1:49" s="5" customFormat="1" ht="18.75" customHeight="1" x14ac:dyDescent="0.3">
      <c r="A298" s="60" t="s">
        <v>714</v>
      </c>
      <c r="B298" s="59"/>
      <c r="C298" s="107" t="s">
        <v>350</v>
      </c>
      <c r="D298" s="108"/>
      <c r="E298" s="42"/>
      <c r="F298" s="42"/>
      <c r="G298" s="42"/>
      <c r="H298" s="42"/>
      <c r="I298" s="42"/>
      <c r="J298" s="42"/>
      <c r="K298" s="41"/>
      <c r="L298" s="42"/>
      <c r="M298" s="42"/>
      <c r="N298" s="132">
        <f>N299+N301</f>
        <v>0</v>
      </c>
      <c r="O298" s="132">
        <f>O299+O301</f>
        <v>0</v>
      </c>
      <c r="P298" s="132">
        <f>P299+P301</f>
        <v>0</v>
      </c>
      <c r="Q298" s="144"/>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row>
    <row r="299" spans="1:49" s="5" customFormat="1" x14ac:dyDescent="0.3">
      <c r="A299" s="27" t="s">
        <v>715</v>
      </c>
      <c r="B299" s="12"/>
      <c r="C299" s="98" t="s">
        <v>418</v>
      </c>
      <c r="D299" s="29" t="s">
        <v>99</v>
      </c>
      <c r="E299" s="55"/>
      <c r="F299" s="55"/>
      <c r="G299" s="55"/>
      <c r="H299" s="55"/>
      <c r="I299" s="55"/>
      <c r="J299" s="55"/>
      <c r="K299" s="56"/>
      <c r="L299" s="55"/>
      <c r="M299" s="55">
        <f t="shared" ref="M299:M302" si="242">K299+L299</f>
        <v>0</v>
      </c>
      <c r="N299" s="55">
        <f>SUM(N300)</f>
        <v>0</v>
      </c>
      <c r="O299" s="55">
        <f>SUM(O300)</f>
        <v>0</v>
      </c>
      <c r="P299" s="55">
        <f>SUM(P300)</f>
        <v>0</v>
      </c>
      <c r="Q299" s="142"/>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row>
    <row r="300" spans="1:49" s="5" customFormat="1" ht="31.2" x14ac:dyDescent="0.3">
      <c r="A300" s="13" t="s">
        <v>716</v>
      </c>
      <c r="B300" s="12"/>
      <c r="C300" s="99"/>
      <c r="D300" s="7" t="s">
        <v>160</v>
      </c>
      <c r="E300" s="31" t="s">
        <v>136</v>
      </c>
      <c r="F300" s="31">
        <v>47.52</v>
      </c>
      <c r="G300" s="31">
        <v>11.6</v>
      </c>
      <c r="H300" s="31">
        <v>29.76</v>
      </c>
      <c r="I300" s="31">
        <v>0</v>
      </c>
      <c r="J300" s="31">
        <v>88.88000000000001</v>
      </c>
      <c r="K300" s="34"/>
      <c r="L300" s="31"/>
      <c r="M300" s="31">
        <f t="shared" si="242"/>
        <v>0</v>
      </c>
      <c r="N300" s="31">
        <f t="shared" ref="N300:N302" si="243">J300*K300</f>
        <v>0</v>
      </c>
      <c r="O300" s="31">
        <f t="shared" ref="O300:O302" si="244">J300*L300</f>
        <v>0</v>
      </c>
      <c r="P300" s="31">
        <f t="shared" ref="P300:P302" si="245">N300+O300</f>
        <v>0</v>
      </c>
      <c r="Q300" s="143"/>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row>
    <row r="301" spans="1:49" s="5" customFormat="1" x14ac:dyDescent="0.3">
      <c r="A301" s="27" t="s">
        <v>717</v>
      </c>
      <c r="B301" s="12"/>
      <c r="C301" s="99"/>
      <c r="D301" s="29" t="s">
        <v>158</v>
      </c>
      <c r="E301" s="55"/>
      <c r="F301" s="55"/>
      <c r="G301" s="55"/>
      <c r="H301" s="55"/>
      <c r="I301" s="55"/>
      <c r="J301" s="55"/>
      <c r="K301" s="56"/>
      <c r="L301" s="55"/>
      <c r="M301" s="55">
        <f t="shared" si="242"/>
        <v>0</v>
      </c>
      <c r="N301" s="55">
        <f>SUM(N302)</f>
        <v>0</v>
      </c>
      <c r="O301" s="55">
        <f>SUM(O302)</f>
        <v>0</v>
      </c>
      <c r="P301" s="55">
        <f>SUM(P302)</f>
        <v>0</v>
      </c>
      <c r="Q301" s="142"/>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row>
    <row r="302" spans="1:49" s="5" customFormat="1" x14ac:dyDescent="0.3">
      <c r="A302" s="13" t="s">
        <v>718</v>
      </c>
      <c r="B302" s="12"/>
      <c r="C302" s="100"/>
      <c r="D302" s="7" t="s">
        <v>162</v>
      </c>
      <c r="E302" s="31" t="s">
        <v>136</v>
      </c>
      <c r="F302" s="31">
        <v>0</v>
      </c>
      <c r="G302" s="31">
        <v>0</v>
      </c>
      <c r="H302" s="31">
        <v>14.36</v>
      </c>
      <c r="I302" s="31">
        <v>0</v>
      </c>
      <c r="J302" s="31">
        <v>14.36</v>
      </c>
      <c r="K302" s="34"/>
      <c r="L302" s="31"/>
      <c r="M302" s="31">
        <f t="shared" si="242"/>
        <v>0</v>
      </c>
      <c r="N302" s="31">
        <f t="shared" si="243"/>
        <v>0</v>
      </c>
      <c r="O302" s="31">
        <f t="shared" si="244"/>
        <v>0</v>
      </c>
      <c r="P302" s="31">
        <f t="shared" si="245"/>
        <v>0</v>
      </c>
      <c r="Q302" s="143"/>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row>
    <row r="303" spans="1:49" s="5" customFormat="1" ht="21" customHeight="1" x14ac:dyDescent="0.3">
      <c r="A303" s="60" t="s">
        <v>719</v>
      </c>
      <c r="B303" s="65"/>
      <c r="C303" s="93" t="s">
        <v>352</v>
      </c>
      <c r="D303" s="94"/>
      <c r="E303" s="42"/>
      <c r="F303" s="42"/>
      <c r="G303" s="42"/>
      <c r="H303" s="42"/>
      <c r="I303" s="42"/>
      <c r="J303" s="42"/>
      <c r="K303" s="41"/>
      <c r="L303" s="42"/>
      <c r="M303" s="42"/>
      <c r="N303" s="132">
        <f>N304+N307+N310+N312</f>
        <v>0</v>
      </c>
      <c r="O303" s="132">
        <f>O304+O307+O310+O312</f>
        <v>0</v>
      </c>
      <c r="P303" s="132">
        <f>P304+P307+P310+P312</f>
        <v>0</v>
      </c>
      <c r="Q303" s="144"/>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row>
    <row r="304" spans="1:49" s="5" customFormat="1" x14ac:dyDescent="0.3">
      <c r="A304" s="27" t="s">
        <v>720</v>
      </c>
      <c r="B304" s="12"/>
      <c r="C304" s="98" t="s">
        <v>417</v>
      </c>
      <c r="D304" s="29" t="s">
        <v>163</v>
      </c>
      <c r="E304" s="55"/>
      <c r="F304" s="55"/>
      <c r="G304" s="55"/>
      <c r="H304" s="55"/>
      <c r="I304" s="55"/>
      <c r="J304" s="55"/>
      <c r="K304" s="56"/>
      <c r="L304" s="55"/>
      <c r="M304" s="55">
        <f t="shared" ref="M304:M313" si="246">K304+L304</f>
        <v>0</v>
      </c>
      <c r="N304" s="55">
        <f>SUM(N305:N306)</f>
        <v>0</v>
      </c>
      <c r="O304" s="55">
        <f t="shared" ref="O304:P304" si="247">SUM(O305:O306)</f>
        <v>0</v>
      </c>
      <c r="P304" s="55">
        <f t="shared" si="247"/>
        <v>0</v>
      </c>
      <c r="Q304" s="142"/>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row>
    <row r="305" spans="1:49" s="5" customFormat="1" x14ac:dyDescent="0.3">
      <c r="A305" s="13" t="s">
        <v>721</v>
      </c>
      <c r="B305" s="12"/>
      <c r="C305" s="99"/>
      <c r="D305" s="7" t="s">
        <v>165</v>
      </c>
      <c r="E305" s="31" t="s">
        <v>136</v>
      </c>
      <c r="F305" s="31">
        <v>578.05378199999996</v>
      </c>
      <c r="G305" s="31">
        <v>156.69332800000001</v>
      </c>
      <c r="H305" s="31">
        <v>517.73413200000005</v>
      </c>
      <c r="I305" s="31">
        <v>0</v>
      </c>
      <c r="J305" s="31">
        <v>1252.4812420000001</v>
      </c>
      <c r="K305" s="34"/>
      <c r="L305" s="31"/>
      <c r="M305" s="31">
        <f t="shared" si="246"/>
        <v>0</v>
      </c>
      <c r="N305" s="31">
        <f t="shared" ref="N305:N313" si="248">J305*K305</f>
        <v>0</v>
      </c>
      <c r="O305" s="31">
        <f t="shared" ref="O305:O313" si="249">J305*L305</f>
        <v>0</v>
      </c>
      <c r="P305" s="31">
        <f t="shared" ref="P305:P313" si="250">N305+O305</f>
        <v>0</v>
      </c>
      <c r="Q305" s="143"/>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row>
    <row r="306" spans="1:49" s="5" customFormat="1" x14ac:dyDescent="0.3">
      <c r="A306" s="13" t="s">
        <v>722</v>
      </c>
      <c r="B306" s="12"/>
      <c r="C306" s="99"/>
      <c r="D306" s="7" t="s">
        <v>164</v>
      </c>
      <c r="E306" s="31" t="s">
        <v>136</v>
      </c>
      <c r="F306" s="31">
        <v>594.61378200000001</v>
      </c>
      <c r="G306" s="31">
        <v>156.69332800000001</v>
      </c>
      <c r="H306" s="31">
        <v>517.73413200000005</v>
      </c>
      <c r="I306" s="31">
        <v>0</v>
      </c>
      <c r="J306" s="31">
        <v>1269.041242</v>
      </c>
      <c r="K306" s="34"/>
      <c r="L306" s="31"/>
      <c r="M306" s="31">
        <f t="shared" si="246"/>
        <v>0</v>
      </c>
      <c r="N306" s="31">
        <f t="shared" si="248"/>
        <v>0</v>
      </c>
      <c r="O306" s="31">
        <f t="shared" si="249"/>
        <v>0</v>
      </c>
      <c r="P306" s="31">
        <f t="shared" si="250"/>
        <v>0</v>
      </c>
      <c r="Q306" s="143"/>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row>
    <row r="307" spans="1:49" s="5" customFormat="1" x14ac:dyDescent="0.3">
      <c r="A307" s="27" t="s">
        <v>723</v>
      </c>
      <c r="B307" s="12"/>
      <c r="C307" s="99"/>
      <c r="D307" s="29" t="s">
        <v>168</v>
      </c>
      <c r="E307" s="55"/>
      <c r="F307" s="55"/>
      <c r="G307" s="55"/>
      <c r="H307" s="55"/>
      <c r="I307" s="55"/>
      <c r="J307" s="55"/>
      <c r="K307" s="56"/>
      <c r="L307" s="55"/>
      <c r="M307" s="55">
        <f t="shared" si="246"/>
        <v>0</v>
      </c>
      <c r="N307" s="55">
        <f>SUM(N308:N309)</f>
        <v>0</v>
      </c>
      <c r="O307" s="55">
        <f t="shared" ref="O307:P307" si="251">SUM(O308:O309)</f>
        <v>0</v>
      </c>
      <c r="P307" s="55">
        <f t="shared" si="251"/>
        <v>0</v>
      </c>
      <c r="Q307" s="142"/>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row>
    <row r="308" spans="1:49" s="5" customFormat="1" x14ac:dyDescent="0.3">
      <c r="A308" s="13" t="s">
        <v>724</v>
      </c>
      <c r="B308" s="12"/>
      <c r="C308" s="99"/>
      <c r="D308" s="7" t="s">
        <v>165</v>
      </c>
      <c r="E308" s="31" t="s">
        <v>136</v>
      </c>
      <c r="F308" s="31">
        <v>18.899999999999999</v>
      </c>
      <c r="G308" s="31">
        <v>0</v>
      </c>
      <c r="H308" s="31">
        <v>0</v>
      </c>
      <c r="I308" s="31">
        <v>0</v>
      </c>
      <c r="J308" s="31">
        <v>18.899999999999999</v>
      </c>
      <c r="K308" s="34"/>
      <c r="L308" s="31"/>
      <c r="M308" s="31">
        <f t="shared" si="246"/>
        <v>0</v>
      </c>
      <c r="N308" s="31">
        <f t="shared" si="248"/>
        <v>0</v>
      </c>
      <c r="O308" s="31">
        <f t="shared" si="249"/>
        <v>0</v>
      </c>
      <c r="P308" s="31">
        <f t="shared" si="250"/>
        <v>0</v>
      </c>
      <c r="Q308" s="143"/>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row>
    <row r="309" spans="1:49" s="5" customFormat="1" x14ac:dyDescent="0.3">
      <c r="A309" s="13" t="s">
        <v>725</v>
      </c>
      <c r="B309" s="12"/>
      <c r="C309" s="99"/>
      <c r="D309" s="7" t="s">
        <v>164</v>
      </c>
      <c r="E309" s="31" t="s">
        <v>136</v>
      </c>
      <c r="F309" s="31">
        <v>18.899999999999999</v>
      </c>
      <c r="G309" s="31">
        <v>0</v>
      </c>
      <c r="H309" s="31">
        <v>0</v>
      </c>
      <c r="I309" s="31">
        <v>0</v>
      </c>
      <c r="J309" s="31">
        <v>18.899999999999999</v>
      </c>
      <c r="K309" s="34"/>
      <c r="L309" s="31"/>
      <c r="M309" s="31">
        <f t="shared" si="246"/>
        <v>0</v>
      </c>
      <c r="N309" s="31">
        <f t="shared" si="248"/>
        <v>0</v>
      </c>
      <c r="O309" s="31">
        <f t="shared" si="249"/>
        <v>0</v>
      </c>
      <c r="P309" s="31">
        <f t="shared" si="250"/>
        <v>0</v>
      </c>
      <c r="Q309" s="143"/>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row>
    <row r="310" spans="1:49" s="5" customFormat="1" x14ac:dyDescent="0.3">
      <c r="A310" s="27" t="s">
        <v>726</v>
      </c>
      <c r="B310" s="12"/>
      <c r="C310" s="99"/>
      <c r="D310" s="29" t="s">
        <v>346</v>
      </c>
      <c r="E310" s="68"/>
      <c r="F310" s="55"/>
      <c r="G310" s="55"/>
      <c r="H310" s="55"/>
      <c r="I310" s="55"/>
      <c r="J310" s="55"/>
      <c r="K310" s="56"/>
      <c r="L310" s="55"/>
      <c r="M310" s="55">
        <f t="shared" si="246"/>
        <v>0</v>
      </c>
      <c r="N310" s="55">
        <f>SUM(N311)</f>
        <v>0</v>
      </c>
      <c r="O310" s="55">
        <f>SUM(O311)</f>
        <v>0</v>
      </c>
      <c r="P310" s="55">
        <f>SUM(P311)</f>
        <v>0</v>
      </c>
      <c r="Q310" s="142"/>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row>
    <row r="311" spans="1:49" s="5" customFormat="1" x14ac:dyDescent="0.3">
      <c r="A311" s="13" t="s">
        <v>727</v>
      </c>
      <c r="B311" s="12"/>
      <c r="C311" s="99"/>
      <c r="D311" s="7" t="s">
        <v>169</v>
      </c>
      <c r="E311" s="31" t="s">
        <v>136</v>
      </c>
      <c r="F311" s="31">
        <v>418.1</v>
      </c>
      <c r="G311" s="31">
        <v>109.2</v>
      </c>
      <c r="H311" s="31">
        <v>229.56</v>
      </c>
      <c r="I311" s="31">
        <v>0</v>
      </c>
      <c r="J311" s="31">
        <v>756.86000000000013</v>
      </c>
      <c r="K311" s="34"/>
      <c r="L311" s="31"/>
      <c r="M311" s="31">
        <f t="shared" si="246"/>
        <v>0</v>
      </c>
      <c r="N311" s="31">
        <f t="shared" si="248"/>
        <v>0</v>
      </c>
      <c r="O311" s="31">
        <f t="shared" si="249"/>
        <v>0</v>
      </c>
      <c r="P311" s="31">
        <f t="shared" si="250"/>
        <v>0</v>
      </c>
      <c r="Q311" s="143"/>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row>
    <row r="312" spans="1:49" s="5" customFormat="1" x14ac:dyDescent="0.3">
      <c r="A312" s="27" t="s">
        <v>728</v>
      </c>
      <c r="B312" s="12"/>
      <c r="C312" s="99"/>
      <c r="D312" s="29" t="s">
        <v>20</v>
      </c>
      <c r="E312" s="79"/>
      <c r="F312" s="55"/>
      <c r="G312" s="55"/>
      <c r="H312" s="55"/>
      <c r="I312" s="55"/>
      <c r="J312" s="55"/>
      <c r="K312" s="56"/>
      <c r="L312" s="55"/>
      <c r="M312" s="55">
        <f t="shared" si="246"/>
        <v>0</v>
      </c>
      <c r="N312" s="55">
        <f t="shared" ref="N312:P312" si="252">SUM(N313)</f>
        <v>0</v>
      </c>
      <c r="O312" s="55">
        <f t="shared" si="252"/>
        <v>0</v>
      </c>
      <c r="P312" s="55">
        <f t="shared" si="252"/>
        <v>0</v>
      </c>
      <c r="Q312" s="142"/>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row>
    <row r="313" spans="1:49" s="5" customFormat="1" x14ac:dyDescent="0.3">
      <c r="A313" s="13" t="s">
        <v>729</v>
      </c>
      <c r="B313" s="12"/>
      <c r="C313" s="100"/>
      <c r="D313" s="7" t="s">
        <v>164</v>
      </c>
      <c r="E313" s="30" t="s">
        <v>136</v>
      </c>
      <c r="F313" s="31">
        <v>0</v>
      </c>
      <c r="G313" s="31">
        <v>6.64</v>
      </c>
      <c r="H313" s="31">
        <v>0</v>
      </c>
      <c r="I313" s="31">
        <v>0</v>
      </c>
      <c r="J313" s="31">
        <v>6.64</v>
      </c>
      <c r="K313" s="34"/>
      <c r="L313" s="31"/>
      <c r="M313" s="31">
        <f t="shared" si="246"/>
        <v>0</v>
      </c>
      <c r="N313" s="31">
        <f t="shared" si="248"/>
        <v>0</v>
      </c>
      <c r="O313" s="31">
        <f t="shared" si="249"/>
        <v>0</v>
      </c>
      <c r="P313" s="31">
        <f t="shared" si="250"/>
        <v>0</v>
      </c>
      <c r="Q313" s="143"/>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row>
    <row r="314" spans="1:49" s="5" customFormat="1" ht="20.25" customHeight="1" x14ac:dyDescent="0.3">
      <c r="A314" s="60" t="s">
        <v>730</v>
      </c>
      <c r="B314" s="59"/>
      <c r="C314" s="85" t="s">
        <v>279</v>
      </c>
      <c r="D314" s="86"/>
      <c r="E314" s="50"/>
      <c r="F314" s="42"/>
      <c r="G314" s="42"/>
      <c r="H314" s="42"/>
      <c r="I314" s="42"/>
      <c r="J314" s="51"/>
      <c r="K314" s="41"/>
      <c r="L314" s="42"/>
      <c r="M314" s="42"/>
      <c r="N314" s="132">
        <f>SUM(N315:N319)</f>
        <v>0</v>
      </c>
      <c r="O314" s="132">
        <f>SUM(O315:O319)</f>
        <v>0</v>
      </c>
      <c r="P314" s="132">
        <f>SUM(P315:P319)</f>
        <v>0</v>
      </c>
      <c r="Q314" s="144"/>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row>
    <row r="315" spans="1:49" s="5" customFormat="1" x14ac:dyDescent="0.3">
      <c r="A315" s="13" t="s">
        <v>731</v>
      </c>
      <c r="B315" s="13" t="s">
        <v>280</v>
      </c>
      <c r="C315" s="13"/>
      <c r="D315" s="7" t="s">
        <v>286</v>
      </c>
      <c r="E315" s="31" t="s">
        <v>187</v>
      </c>
      <c r="F315" s="31">
        <v>0</v>
      </c>
      <c r="G315" s="31">
        <v>0</v>
      </c>
      <c r="H315" s="31">
        <v>24</v>
      </c>
      <c r="I315" s="31">
        <v>0</v>
      </c>
      <c r="J315" s="31">
        <v>24</v>
      </c>
      <c r="K315" s="34"/>
      <c r="L315" s="31"/>
      <c r="M315" s="31">
        <f t="shared" ref="M315:M319" si="253">K315+L315</f>
        <v>0</v>
      </c>
      <c r="N315" s="31">
        <f t="shared" ref="N315:N319" si="254">J315*K315</f>
        <v>0</v>
      </c>
      <c r="O315" s="31">
        <f t="shared" ref="O315:O319" si="255">J315*L315</f>
        <v>0</v>
      </c>
      <c r="P315" s="31">
        <f t="shared" ref="P315:P319" si="256">N315+O315</f>
        <v>0</v>
      </c>
      <c r="Q315" s="143"/>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row>
    <row r="316" spans="1:49" s="5" customFormat="1" x14ac:dyDescent="0.3">
      <c r="A316" s="13" t="s">
        <v>732</v>
      </c>
      <c r="B316" s="13" t="s">
        <v>281</v>
      </c>
      <c r="C316" s="13"/>
      <c r="D316" s="7" t="s">
        <v>287</v>
      </c>
      <c r="E316" s="31" t="s">
        <v>187</v>
      </c>
      <c r="F316" s="31">
        <v>0</v>
      </c>
      <c r="G316" s="31">
        <v>0</v>
      </c>
      <c r="H316" s="31">
        <v>1</v>
      </c>
      <c r="I316" s="31">
        <v>0</v>
      </c>
      <c r="J316" s="31">
        <v>1</v>
      </c>
      <c r="K316" s="34"/>
      <c r="L316" s="31"/>
      <c r="M316" s="31">
        <f t="shared" si="253"/>
        <v>0</v>
      </c>
      <c r="N316" s="31">
        <f t="shared" si="254"/>
        <v>0</v>
      </c>
      <c r="O316" s="31">
        <f t="shared" si="255"/>
        <v>0</v>
      </c>
      <c r="P316" s="31">
        <f t="shared" si="256"/>
        <v>0</v>
      </c>
      <c r="Q316" s="143"/>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row>
    <row r="317" spans="1:49" s="5" customFormat="1" x14ac:dyDescent="0.3">
      <c r="A317" s="13" t="s">
        <v>733</v>
      </c>
      <c r="B317" s="13" t="s">
        <v>282</v>
      </c>
      <c r="C317" s="13"/>
      <c r="D317" s="7" t="s">
        <v>288</v>
      </c>
      <c r="E317" s="31" t="s">
        <v>187</v>
      </c>
      <c r="F317" s="31">
        <v>0</v>
      </c>
      <c r="G317" s="31">
        <v>0</v>
      </c>
      <c r="H317" s="31">
        <v>2</v>
      </c>
      <c r="I317" s="31">
        <v>0</v>
      </c>
      <c r="J317" s="31">
        <v>2</v>
      </c>
      <c r="K317" s="34"/>
      <c r="L317" s="31"/>
      <c r="M317" s="31">
        <f t="shared" si="253"/>
        <v>0</v>
      </c>
      <c r="N317" s="31">
        <f t="shared" si="254"/>
        <v>0</v>
      </c>
      <c r="O317" s="31">
        <f t="shared" si="255"/>
        <v>0</v>
      </c>
      <c r="P317" s="31">
        <f t="shared" si="256"/>
        <v>0</v>
      </c>
      <c r="Q317" s="143"/>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row>
    <row r="318" spans="1:49" s="5" customFormat="1" x14ac:dyDescent="0.3">
      <c r="A318" s="13" t="s">
        <v>734</v>
      </c>
      <c r="B318" s="13" t="s">
        <v>283</v>
      </c>
      <c r="C318" s="13"/>
      <c r="D318" s="7" t="s">
        <v>289</v>
      </c>
      <c r="E318" s="31" t="s">
        <v>187</v>
      </c>
      <c r="F318" s="31">
        <v>0</v>
      </c>
      <c r="G318" s="31">
        <v>0</v>
      </c>
      <c r="H318" s="31">
        <v>1</v>
      </c>
      <c r="I318" s="31">
        <v>0</v>
      </c>
      <c r="J318" s="31">
        <v>1</v>
      </c>
      <c r="K318" s="34"/>
      <c r="L318" s="31"/>
      <c r="M318" s="31">
        <f t="shared" si="253"/>
        <v>0</v>
      </c>
      <c r="N318" s="31">
        <f t="shared" si="254"/>
        <v>0</v>
      </c>
      <c r="O318" s="31">
        <f t="shared" si="255"/>
        <v>0</v>
      </c>
      <c r="P318" s="31">
        <f t="shared" si="256"/>
        <v>0</v>
      </c>
      <c r="Q318" s="143"/>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row>
    <row r="319" spans="1:49" s="5" customFormat="1" x14ac:dyDescent="0.3">
      <c r="A319" s="13" t="s">
        <v>735</v>
      </c>
      <c r="B319" s="13" t="s">
        <v>284</v>
      </c>
      <c r="C319" s="13"/>
      <c r="D319" s="7" t="s">
        <v>290</v>
      </c>
      <c r="E319" s="31" t="s">
        <v>187</v>
      </c>
      <c r="F319" s="31">
        <v>0</v>
      </c>
      <c r="G319" s="31">
        <v>0</v>
      </c>
      <c r="H319" s="31">
        <v>0</v>
      </c>
      <c r="I319" s="31">
        <v>4</v>
      </c>
      <c r="J319" s="31">
        <v>4</v>
      </c>
      <c r="K319" s="34"/>
      <c r="L319" s="31"/>
      <c r="M319" s="31">
        <f t="shared" si="253"/>
        <v>0</v>
      </c>
      <c r="N319" s="31">
        <f t="shared" si="254"/>
        <v>0</v>
      </c>
      <c r="O319" s="31">
        <f t="shared" si="255"/>
        <v>0</v>
      </c>
      <c r="P319" s="31">
        <f t="shared" si="256"/>
        <v>0</v>
      </c>
      <c r="Q319" s="143"/>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row>
    <row r="320" spans="1:49" s="5" customFormat="1" ht="21" customHeight="1" x14ac:dyDescent="0.3">
      <c r="A320" s="60" t="s">
        <v>736</v>
      </c>
      <c r="B320" s="59"/>
      <c r="C320" s="85" t="s">
        <v>291</v>
      </c>
      <c r="D320" s="86"/>
      <c r="E320" s="52"/>
      <c r="F320" s="42"/>
      <c r="G320" s="42"/>
      <c r="H320" s="42"/>
      <c r="I320" s="42"/>
      <c r="J320" s="53"/>
      <c r="K320" s="41"/>
      <c r="L320" s="42"/>
      <c r="M320" s="42"/>
      <c r="N320" s="132">
        <f>SUM(N321:N368)</f>
        <v>0</v>
      </c>
      <c r="O320" s="132">
        <f t="shared" ref="O320" si="257">SUM(O321:O368)</f>
        <v>0</v>
      </c>
      <c r="P320" s="132">
        <f>SUM(P321:P368)</f>
        <v>0</v>
      </c>
      <c r="Q320" s="144"/>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row>
    <row r="321" spans="1:49" s="5" customFormat="1" x14ac:dyDescent="0.3">
      <c r="A321" s="13" t="s">
        <v>737</v>
      </c>
      <c r="B321" s="13" t="s">
        <v>172</v>
      </c>
      <c r="C321" s="13"/>
      <c r="D321" s="17" t="s">
        <v>292</v>
      </c>
      <c r="E321" s="20" t="s">
        <v>187</v>
      </c>
      <c r="F321" s="31">
        <v>230</v>
      </c>
      <c r="G321" s="31">
        <v>66</v>
      </c>
      <c r="H321" s="31">
        <v>160</v>
      </c>
      <c r="I321" s="31">
        <v>0</v>
      </c>
      <c r="J321" s="23">
        <v>456</v>
      </c>
      <c r="K321" s="34"/>
      <c r="L321" s="31"/>
      <c r="M321" s="31">
        <f t="shared" ref="M321:M368" si="258">K321+L321</f>
        <v>0</v>
      </c>
      <c r="N321" s="31">
        <f t="shared" ref="N321:N368" si="259">J321*K321</f>
        <v>0</v>
      </c>
      <c r="O321" s="31">
        <f t="shared" ref="O321:O368" si="260">J321*L321</f>
        <v>0</v>
      </c>
      <c r="P321" s="31">
        <f t="shared" ref="P321:P368" si="261">N321+O321</f>
        <v>0</v>
      </c>
      <c r="Q321" s="143"/>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row>
    <row r="322" spans="1:49" s="5" customFormat="1" x14ac:dyDescent="0.3">
      <c r="A322" s="13" t="s">
        <v>738</v>
      </c>
      <c r="B322" s="13" t="s">
        <v>173</v>
      </c>
      <c r="C322" s="13"/>
      <c r="D322" s="17" t="s">
        <v>293</v>
      </c>
      <c r="E322" s="20" t="s">
        <v>187</v>
      </c>
      <c r="F322" s="31">
        <v>84</v>
      </c>
      <c r="G322" s="31">
        <v>13</v>
      </c>
      <c r="H322" s="31">
        <v>48</v>
      </c>
      <c r="I322" s="31">
        <v>0</v>
      </c>
      <c r="J322" s="23">
        <v>145</v>
      </c>
      <c r="K322" s="34"/>
      <c r="L322" s="31"/>
      <c r="M322" s="31">
        <f t="shared" si="258"/>
        <v>0</v>
      </c>
      <c r="N322" s="31">
        <f t="shared" si="259"/>
        <v>0</v>
      </c>
      <c r="O322" s="31">
        <f t="shared" si="260"/>
        <v>0</v>
      </c>
      <c r="P322" s="31">
        <f t="shared" si="261"/>
        <v>0</v>
      </c>
      <c r="Q322" s="143"/>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row>
    <row r="323" spans="1:49" s="5" customFormat="1" x14ac:dyDescent="0.3">
      <c r="A323" s="13" t="s">
        <v>739</v>
      </c>
      <c r="B323" s="13" t="s">
        <v>174</v>
      </c>
      <c r="C323" s="13"/>
      <c r="D323" s="17" t="s">
        <v>294</v>
      </c>
      <c r="E323" s="20" t="s">
        <v>187</v>
      </c>
      <c r="F323" s="31">
        <v>3</v>
      </c>
      <c r="G323" s="31">
        <v>1</v>
      </c>
      <c r="H323" s="31">
        <v>1</v>
      </c>
      <c r="I323" s="31">
        <v>0</v>
      </c>
      <c r="J323" s="23">
        <v>5</v>
      </c>
      <c r="K323" s="34"/>
      <c r="L323" s="31"/>
      <c r="M323" s="31">
        <f t="shared" si="258"/>
        <v>0</v>
      </c>
      <c r="N323" s="31">
        <f t="shared" si="259"/>
        <v>0</v>
      </c>
      <c r="O323" s="31">
        <f t="shared" si="260"/>
        <v>0</v>
      </c>
      <c r="P323" s="31">
        <f t="shared" si="261"/>
        <v>0</v>
      </c>
      <c r="Q323" s="143"/>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row>
    <row r="324" spans="1:49" s="5" customFormat="1" x14ac:dyDescent="0.3">
      <c r="A324" s="13" t="s">
        <v>740</v>
      </c>
      <c r="B324" s="13" t="s">
        <v>175</v>
      </c>
      <c r="C324" s="13"/>
      <c r="D324" s="17" t="s">
        <v>295</v>
      </c>
      <c r="E324" s="20" t="s">
        <v>187</v>
      </c>
      <c r="F324" s="31">
        <v>0</v>
      </c>
      <c r="G324" s="31">
        <v>6</v>
      </c>
      <c r="H324" s="31">
        <v>18</v>
      </c>
      <c r="I324" s="31">
        <v>0</v>
      </c>
      <c r="J324" s="23">
        <v>24</v>
      </c>
      <c r="K324" s="34"/>
      <c r="L324" s="31"/>
      <c r="M324" s="31">
        <f t="shared" si="258"/>
        <v>0</v>
      </c>
      <c r="N324" s="31">
        <f t="shared" si="259"/>
        <v>0</v>
      </c>
      <c r="O324" s="31">
        <f t="shared" si="260"/>
        <v>0</v>
      </c>
      <c r="P324" s="31">
        <f t="shared" si="261"/>
        <v>0</v>
      </c>
      <c r="Q324" s="143"/>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row>
    <row r="325" spans="1:49" s="5" customFormat="1" x14ac:dyDescent="0.3">
      <c r="A325" s="13" t="s">
        <v>741</v>
      </c>
      <c r="B325" s="13" t="s">
        <v>176</v>
      </c>
      <c r="C325" s="13"/>
      <c r="D325" s="17" t="s">
        <v>296</v>
      </c>
      <c r="E325" s="20" t="s">
        <v>187</v>
      </c>
      <c r="F325" s="31">
        <v>81</v>
      </c>
      <c r="G325" s="31">
        <v>8</v>
      </c>
      <c r="H325" s="31">
        <v>41</v>
      </c>
      <c r="I325" s="31">
        <v>0</v>
      </c>
      <c r="J325" s="23">
        <v>130</v>
      </c>
      <c r="K325" s="34"/>
      <c r="L325" s="31"/>
      <c r="M325" s="31">
        <f t="shared" si="258"/>
        <v>0</v>
      </c>
      <c r="N325" s="31">
        <f t="shared" si="259"/>
        <v>0</v>
      </c>
      <c r="O325" s="31">
        <f t="shared" si="260"/>
        <v>0</v>
      </c>
      <c r="P325" s="31">
        <f t="shared" si="261"/>
        <v>0</v>
      </c>
      <c r="Q325" s="143"/>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row>
    <row r="326" spans="1:49" s="5" customFormat="1" x14ac:dyDescent="0.3">
      <c r="A326" s="13" t="s">
        <v>742</v>
      </c>
      <c r="B326" s="13" t="s">
        <v>177</v>
      </c>
      <c r="C326" s="13"/>
      <c r="D326" s="17" t="s">
        <v>297</v>
      </c>
      <c r="E326" s="20" t="s">
        <v>187</v>
      </c>
      <c r="F326" s="31">
        <v>2</v>
      </c>
      <c r="G326" s="31">
        <v>0</v>
      </c>
      <c r="H326" s="31">
        <v>0</v>
      </c>
      <c r="I326" s="31">
        <v>0</v>
      </c>
      <c r="J326" s="23">
        <v>2</v>
      </c>
      <c r="K326" s="34"/>
      <c r="L326" s="31"/>
      <c r="M326" s="31">
        <f t="shared" si="258"/>
        <v>0</v>
      </c>
      <c r="N326" s="31">
        <f t="shared" si="259"/>
        <v>0</v>
      </c>
      <c r="O326" s="31">
        <f t="shared" si="260"/>
        <v>0</v>
      </c>
      <c r="P326" s="31">
        <f t="shared" si="261"/>
        <v>0</v>
      </c>
      <c r="Q326" s="143"/>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row>
    <row r="327" spans="1:49" s="5" customFormat="1" x14ac:dyDescent="0.3">
      <c r="A327" s="13" t="s">
        <v>743</v>
      </c>
      <c r="B327" s="13" t="s">
        <v>178</v>
      </c>
      <c r="C327" s="13"/>
      <c r="D327" s="17" t="s">
        <v>298</v>
      </c>
      <c r="E327" s="20" t="s">
        <v>187</v>
      </c>
      <c r="F327" s="31">
        <v>4</v>
      </c>
      <c r="G327" s="31">
        <v>0</v>
      </c>
      <c r="H327" s="31">
        <v>0</v>
      </c>
      <c r="I327" s="31">
        <v>0</v>
      </c>
      <c r="J327" s="23">
        <v>4</v>
      </c>
      <c r="K327" s="34"/>
      <c r="L327" s="31"/>
      <c r="M327" s="31">
        <f t="shared" si="258"/>
        <v>0</v>
      </c>
      <c r="N327" s="31">
        <f t="shared" si="259"/>
        <v>0</v>
      </c>
      <c r="O327" s="31">
        <f t="shared" si="260"/>
        <v>0</v>
      </c>
      <c r="P327" s="31">
        <f t="shared" si="261"/>
        <v>0</v>
      </c>
      <c r="Q327" s="143"/>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row>
    <row r="328" spans="1:49" s="5" customFormat="1" x14ac:dyDescent="0.3">
      <c r="A328" s="13" t="s">
        <v>744</v>
      </c>
      <c r="B328" s="13" t="s">
        <v>179</v>
      </c>
      <c r="C328" s="13"/>
      <c r="D328" s="17" t="s">
        <v>299</v>
      </c>
      <c r="E328" s="20" t="s">
        <v>187</v>
      </c>
      <c r="F328" s="31">
        <v>0</v>
      </c>
      <c r="G328" s="31">
        <v>2</v>
      </c>
      <c r="H328" s="31">
        <v>0</v>
      </c>
      <c r="I328" s="31">
        <v>0</v>
      </c>
      <c r="J328" s="23">
        <v>2</v>
      </c>
      <c r="K328" s="34"/>
      <c r="L328" s="31"/>
      <c r="M328" s="31">
        <f t="shared" si="258"/>
        <v>0</v>
      </c>
      <c r="N328" s="31">
        <f t="shared" si="259"/>
        <v>0</v>
      </c>
      <c r="O328" s="31">
        <f t="shared" si="260"/>
        <v>0</v>
      </c>
      <c r="P328" s="31">
        <f t="shared" si="261"/>
        <v>0</v>
      </c>
      <c r="Q328" s="143"/>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row>
    <row r="329" spans="1:49" s="5" customFormat="1" x14ac:dyDescent="0.3">
      <c r="A329" s="13" t="s">
        <v>745</v>
      </c>
      <c r="B329" s="13" t="s">
        <v>180</v>
      </c>
      <c r="C329" s="13"/>
      <c r="D329" s="17" t="s">
        <v>300</v>
      </c>
      <c r="E329" s="20" t="s">
        <v>187</v>
      </c>
      <c r="F329" s="31">
        <v>0</v>
      </c>
      <c r="G329" s="31">
        <v>2</v>
      </c>
      <c r="H329" s="31">
        <v>0</v>
      </c>
      <c r="I329" s="31">
        <v>0</v>
      </c>
      <c r="J329" s="23">
        <v>2</v>
      </c>
      <c r="K329" s="34"/>
      <c r="L329" s="31"/>
      <c r="M329" s="31">
        <f t="shared" si="258"/>
        <v>0</v>
      </c>
      <c r="N329" s="31">
        <f t="shared" si="259"/>
        <v>0</v>
      </c>
      <c r="O329" s="31">
        <f t="shared" si="260"/>
        <v>0</v>
      </c>
      <c r="P329" s="31">
        <f t="shared" si="261"/>
        <v>0</v>
      </c>
      <c r="Q329" s="143"/>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row>
    <row r="330" spans="1:49" s="5" customFormat="1" x14ac:dyDescent="0.3">
      <c r="A330" s="13" t="s">
        <v>746</v>
      </c>
      <c r="B330" s="13" t="s">
        <v>181</v>
      </c>
      <c r="C330" s="13"/>
      <c r="D330" s="17" t="s">
        <v>301</v>
      </c>
      <c r="E330" s="20" t="s">
        <v>187</v>
      </c>
      <c r="F330" s="31">
        <v>0</v>
      </c>
      <c r="G330" s="31">
        <v>0</v>
      </c>
      <c r="H330" s="31">
        <v>2</v>
      </c>
      <c r="I330" s="31">
        <v>0</v>
      </c>
      <c r="J330" s="23">
        <v>2</v>
      </c>
      <c r="K330" s="34"/>
      <c r="L330" s="31"/>
      <c r="M330" s="31">
        <f t="shared" si="258"/>
        <v>0</v>
      </c>
      <c r="N330" s="31">
        <f t="shared" si="259"/>
        <v>0</v>
      </c>
      <c r="O330" s="31">
        <f t="shared" si="260"/>
        <v>0</v>
      </c>
      <c r="P330" s="31">
        <f t="shared" si="261"/>
        <v>0</v>
      </c>
      <c r="Q330" s="143"/>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row>
    <row r="331" spans="1:49" s="5" customFormat="1" x14ac:dyDescent="0.3">
      <c r="A331" s="13" t="s">
        <v>747</v>
      </c>
      <c r="B331" s="13" t="s">
        <v>182</v>
      </c>
      <c r="C331" s="13"/>
      <c r="D331" s="17" t="s">
        <v>302</v>
      </c>
      <c r="E331" s="20" t="s">
        <v>187</v>
      </c>
      <c r="F331" s="31">
        <v>0</v>
      </c>
      <c r="G331" s="31">
        <v>0</v>
      </c>
      <c r="H331" s="31">
        <v>2</v>
      </c>
      <c r="I331" s="31">
        <v>0</v>
      </c>
      <c r="J331" s="23">
        <v>2</v>
      </c>
      <c r="K331" s="34"/>
      <c r="L331" s="31"/>
      <c r="M331" s="31">
        <f t="shared" si="258"/>
        <v>0</v>
      </c>
      <c r="N331" s="31">
        <f t="shared" si="259"/>
        <v>0</v>
      </c>
      <c r="O331" s="31">
        <f t="shared" si="260"/>
        <v>0</v>
      </c>
      <c r="P331" s="31">
        <f t="shared" si="261"/>
        <v>0</v>
      </c>
      <c r="Q331" s="143"/>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row>
    <row r="332" spans="1:49" s="5" customFormat="1" x14ac:dyDescent="0.3">
      <c r="A332" s="13" t="s">
        <v>748</v>
      </c>
      <c r="B332" s="13" t="s">
        <v>183</v>
      </c>
      <c r="C332" s="13"/>
      <c r="D332" s="17" t="s">
        <v>303</v>
      </c>
      <c r="E332" s="20" t="s">
        <v>187</v>
      </c>
      <c r="F332" s="31">
        <v>0</v>
      </c>
      <c r="G332" s="31">
        <v>5</v>
      </c>
      <c r="H332" s="31">
        <v>6</v>
      </c>
      <c r="I332" s="31">
        <v>0</v>
      </c>
      <c r="J332" s="23">
        <v>11</v>
      </c>
      <c r="K332" s="34"/>
      <c r="L332" s="31"/>
      <c r="M332" s="31">
        <f t="shared" si="258"/>
        <v>0</v>
      </c>
      <c r="N332" s="31">
        <f t="shared" si="259"/>
        <v>0</v>
      </c>
      <c r="O332" s="31">
        <f t="shared" si="260"/>
        <v>0</v>
      </c>
      <c r="P332" s="31">
        <f t="shared" si="261"/>
        <v>0</v>
      </c>
      <c r="Q332" s="143"/>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row>
    <row r="333" spans="1:49" s="5" customFormat="1" x14ac:dyDescent="0.3">
      <c r="A333" s="13" t="s">
        <v>749</v>
      </c>
      <c r="B333" s="13" t="s">
        <v>184</v>
      </c>
      <c r="C333" s="13"/>
      <c r="D333" s="17" t="s">
        <v>304</v>
      </c>
      <c r="E333" s="20" t="s">
        <v>187</v>
      </c>
      <c r="F333" s="31">
        <v>42</v>
      </c>
      <c r="G333" s="31">
        <v>0</v>
      </c>
      <c r="H333" s="31">
        <v>0</v>
      </c>
      <c r="I333" s="31">
        <v>0</v>
      </c>
      <c r="J333" s="23">
        <v>42</v>
      </c>
      <c r="K333" s="34"/>
      <c r="L333" s="31"/>
      <c r="M333" s="31">
        <f t="shared" si="258"/>
        <v>0</v>
      </c>
      <c r="N333" s="31">
        <f t="shared" si="259"/>
        <v>0</v>
      </c>
      <c r="O333" s="31">
        <f t="shared" si="260"/>
        <v>0</v>
      </c>
      <c r="P333" s="31">
        <f t="shared" si="261"/>
        <v>0</v>
      </c>
      <c r="Q333" s="143"/>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row>
    <row r="334" spans="1:49" s="5" customFormat="1" x14ac:dyDescent="0.3">
      <c r="A334" s="13" t="s">
        <v>750</v>
      </c>
      <c r="B334" s="13" t="s">
        <v>185</v>
      </c>
      <c r="C334" s="13"/>
      <c r="D334" s="17" t="s">
        <v>305</v>
      </c>
      <c r="E334" s="20" t="s">
        <v>187</v>
      </c>
      <c r="F334" s="31">
        <v>0</v>
      </c>
      <c r="G334" s="31">
        <v>10</v>
      </c>
      <c r="H334" s="31">
        <v>0</v>
      </c>
      <c r="I334" s="31">
        <v>0</v>
      </c>
      <c r="J334" s="23">
        <v>10</v>
      </c>
      <c r="K334" s="34"/>
      <c r="L334" s="31"/>
      <c r="M334" s="31">
        <f t="shared" si="258"/>
        <v>0</v>
      </c>
      <c r="N334" s="31">
        <f t="shared" si="259"/>
        <v>0</v>
      </c>
      <c r="O334" s="31">
        <f t="shared" si="260"/>
        <v>0</v>
      </c>
      <c r="P334" s="31">
        <f t="shared" si="261"/>
        <v>0</v>
      </c>
      <c r="Q334" s="143"/>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row>
    <row r="335" spans="1:49" s="5" customFormat="1" x14ac:dyDescent="0.3">
      <c r="A335" s="13" t="s">
        <v>751</v>
      </c>
      <c r="B335" s="13" t="s">
        <v>186</v>
      </c>
      <c r="C335" s="13"/>
      <c r="D335" s="17" t="s">
        <v>306</v>
      </c>
      <c r="E335" s="20" t="s">
        <v>187</v>
      </c>
      <c r="F335" s="31">
        <v>0</v>
      </c>
      <c r="G335" s="31">
        <v>0</v>
      </c>
      <c r="H335" s="31">
        <v>6</v>
      </c>
      <c r="I335" s="31">
        <v>0</v>
      </c>
      <c r="J335" s="23">
        <v>6</v>
      </c>
      <c r="K335" s="34"/>
      <c r="L335" s="31"/>
      <c r="M335" s="31">
        <f t="shared" si="258"/>
        <v>0</v>
      </c>
      <c r="N335" s="31">
        <f t="shared" si="259"/>
        <v>0</v>
      </c>
      <c r="O335" s="31">
        <f t="shared" si="260"/>
        <v>0</v>
      </c>
      <c r="P335" s="31">
        <f t="shared" si="261"/>
        <v>0</v>
      </c>
      <c r="Q335" s="143"/>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row>
    <row r="336" spans="1:49" s="5" customFormat="1" x14ac:dyDescent="0.3">
      <c r="A336" s="13" t="s">
        <v>752</v>
      </c>
      <c r="B336" s="13" t="s">
        <v>188</v>
      </c>
      <c r="C336" s="13"/>
      <c r="D336" s="17" t="s">
        <v>307</v>
      </c>
      <c r="E336" s="20" t="s">
        <v>187</v>
      </c>
      <c r="F336" s="31">
        <v>0</v>
      </c>
      <c r="G336" s="31">
        <v>10</v>
      </c>
      <c r="H336" s="31">
        <v>0</v>
      </c>
      <c r="I336" s="31">
        <v>0</v>
      </c>
      <c r="J336" s="23">
        <v>10</v>
      </c>
      <c r="K336" s="34"/>
      <c r="L336" s="31"/>
      <c r="M336" s="31">
        <f t="shared" si="258"/>
        <v>0</v>
      </c>
      <c r="N336" s="31">
        <f t="shared" si="259"/>
        <v>0</v>
      </c>
      <c r="O336" s="31">
        <f t="shared" si="260"/>
        <v>0</v>
      </c>
      <c r="P336" s="31">
        <f t="shared" si="261"/>
        <v>0</v>
      </c>
      <c r="Q336" s="143"/>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row>
    <row r="337" spans="1:49" s="5" customFormat="1" x14ac:dyDescent="0.3">
      <c r="A337" s="13" t="s">
        <v>753</v>
      </c>
      <c r="B337" s="13" t="s">
        <v>172</v>
      </c>
      <c r="C337" s="13"/>
      <c r="D337" s="17" t="s">
        <v>308</v>
      </c>
      <c r="E337" s="20" t="s">
        <v>136</v>
      </c>
      <c r="F337" s="31">
        <v>172.5</v>
      </c>
      <c r="G337" s="31">
        <v>49.5</v>
      </c>
      <c r="H337" s="31">
        <v>120</v>
      </c>
      <c r="I337" s="31">
        <v>0</v>
      </c>
      <c r="J337" s="26">
        <v>342</v>
      </c>
      <c r="K337" s="34"/>
      <c r="L337" s="31"/>
      <c r="M337" s="31">
        <f t="shared" si="258"/>
        <v>0</v>
      </c>
      <c r="N337" s="31">
        <f t="shared" si="259"/>
        <v>0</v>
      </c>
      <c r="O337" s="31">
        <f t="shared" si="260"/>
        <v>0</v>
      </c>
      <c r="P337" s="31">
        <f t="shared" si="261"/>
        <v>0</v>
      </c>
      <c r="Q337" s="143"/>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row>
    <row r="338" spans="1:49" s="5" customFormat="1" x14ac:dyDescent="0.3">
      <c r="A338" s="13" t="s">
        <v>754</v>
      </c>
      <c r="B338" s="13" t="s">
        <v>173</v>
      </c>
      <c r="C338" s="13"/>
      <c r="D338" s="17" t="s">
        <v>309</v>
      </c>
      <c r="E338" s="20" t="s">
        <v>136</v>
      </c>
      <c r="F338" s="31">
        <v>63</v>
      </c>
      <c r="G338" s="31">
        <v>9.75</v>
      </c>
      <c r="H338" s="31">
        <v>36</v>
      </c>
      <c r="I338" s="31">
        <v>0</v>
      </c>
      <c r="J338" s="26">
        <v>108.75</v>
      </c>
      <c r="K338" s="34"/>
      <c r="L338" s="31"/>
      <c r="M338" s="31">
        <f t="shared" si="258"/>
        <v>0</v>
      </c>
      <c r="N338" s="31">
        <f t="shared" si="259"/>
        <v>0</v>
      </c>
      <c r="O338" s="31">
        <f t="shared" si="260"/>
        <v>0</v>
      </c>
      <c r="P338" s="31">
        <f t="shared" si="261"/>
        <v>0</v>
      </c>
      <c r="Q338" s="143"/>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row>
    <row r="339" spans="1:49" s="5" customFormat="1" x14ac:dyDescent="0.3">
      <c r="A339" s="13" t="s">
        <v>755</v>
      </c>
      <c r="B339" s="13" t="s">
        <v>174</v>
      </c>
      <c r="C339" s="13"/>
      <c r="D339" s="17" t="s">
        <v>310</v>
      </c>
      <c r="E339" s="20" t="s">
        <v>136</v>
      </c>
      <c r="F339" s="31">
        <v>2.25</v>
      </c>
      <c r="G339" s="31">
        <v>0.75</v>
      </c>
      <c r="H339" s="31">
        <v>0.75</v>
      </c>
      <c r="I339" s="31">
        <v>0</v>
      </c>
      <c r="J339" s="26">
        <v>3.75</v>
      </c>
      <c r="K339" s="34"/>
      <c r="L339" s="31"/>
      <c r="M339" s="31">
        <f t="shared" si="258"/>
        <v>0</v>
      </c>
      <c r="N339" s="31">
        <f t="shared" si="259"/>
        <v>0</v>
      </c>
      <c r="O339" s="31">
        <f t="shared" si="260"/>
        <v>0</v>
      </c>
      <c r="P339" s="31">
        <f t="shared" si="261"/>
        <v>0</v>
      </c>
      <c r="Q339" s="143"/>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row>
    <row r="340" spans="1:49" s="5" customFormat="1" x14ac:dyDescent="0.3">
      <c r="A340" s="13" t="s">
        <v>756</v>
      </c>
      <c r="B340" s="13" t="s">
        <v>175</v>
      </c>
      <c r="C340" s="13"/>
      <c r="D340" s="17" t="s">
        <v>311</v>
      </c>
      <c r="E340" s="20" t="s">
        <v>136</v>
      </c>
      <c r="F340" s="31">
        <v>0</v>
      </c>
      <c r="G340" s="31">
        <v>3.9000000000000004</v>
      </c>
      <c r="H340" s="31">
        <v>11.700000000000001</v>
      </c>
      <c r="I340" s="31">
        <v>0</v>
      </c>
      <c r="J340" s="26">
        <v>15.600000000000001</v>
      </c>
      <c r="K340" s="34"/>
      <c r="L340" s="31"/>
      <c r="M340" s="31">
        <f t="shared" si="258"/>
        <v>0</v>
      </c>
      <c r="N340" s="31">
        <f t="shared" si="259"/>
        <v>0</v>
      </c>
      <c r="O340" s="31">
        <f t="shared" si="260"/>
        <v>0</v>
      </c>
      <c r="P340" s="31">
        <f t="shared" si="261"/>
        <v>0</v>
      </c>
      <c r="Q340" s="143"/>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row>
    <row r="341" spans="1:49" s="5" customFormat="1" x14ac:dyDescent="0.3">
      <c r="A341" s="13" t="s">
        <v>757</v>
      </c>
      <c r="B341" s="13" t="s">
        <v>176</v>
      </c>
      <c r="C341" s="13"/>
      <c r="D341" s="17" t="s">
        <v>312</v>
      </c>
      <c r="E341" s="20" t="s">
        <v>136</v>
      </c>
      <c r="F341" s="31">
        <v>68.039999999999992</v>
      </c>
      <c r="G341" s="31">
        <v>6.72</v>
      </c>
      <c r="H341" s="31">
        <v>34.44</v>
      </c>
      <c r="I341" s="31">
        <v>0</v>
      </c>
      <c r="J341" s="26">
        <v>109.19999999999999</v>
      </c>
      <c r="K341" s="34"/>
      <c r="L341" s="31"/>
      <c r="M341" s="31">
        <f t="shared" si="258"/>
        <v>0</v>
      </c>
      <c r="N341" s="31">
        <f t="shared" si="259"/>
        <v>0</v>
      </c>
      <c r="O341" s="31">
        <f t="shared" si="260"/>
        <v>0</v>
      </c>
      <c r="P341" s="31">
        <f t="shared" si="261"/>
        <v>0</v>
      </c>
      <c r="Q341" s="143"/>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row>
    <row r="342" spans="1:49" s="5" customFormat="1" x14ac:dyDescent="0.3">
      <c r="A342" s="13" t="s">
        <v>758</v>
      </c>
      <c r="B342" s="13" t="s">
        <v>177</v>
      </c>
      <c r="C342" s="13"/>
      <c r="D342" s="17" t="s">
        <v>313</v>
      </c>
      <c r="E342" s="20" t="s">
        <v>136</v>
      </c>
      <c r="F342" s="31">
        <v>2.66</v>
      </c>
      <c r="G342" s="31">
        <v>0</v>
      </c>
      <c r="H342" s="31">
        <v>0</v>
      </c>
      <c r="I342" s="31">
        <v>0</v>
      </c>
      <c r="J342" s="26">
        <v>2.66</v>
      </c>
      <c r="K342" s="34"/>
      <c r="L342" s="31"/>
      <c r="M342" s="31">
        <f t="shared" si="258"/>
        <v>0</v>
      </c>
      <c r="N342" s="31">
        <f t="shared" si="259"/>
        <v>0</v>
      </c>
      <c r="O342" s="31">
        <f t="shared" si="260"/>
        <v>0</v>
      </c>
      <c r="P342" s="31">
        <f t="shared" si="261"/>
        <v>0</v>
      </c>
      <c r="Q342" s="143"/>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row>
    <row r="343" spans="1:49" s="5" customFormat="1" x14ac:dyDescent="0.3">
      <c r="A343" s="13" t="s">
        <v>759</v>
      </c>
      <c r="B343" s="13" t="s">
        <v>178</v>
      </c>
      <c r="C343" s="13"/>
      <c r="D343" s="17" t="s">
        <v>314</v>
      </c>
      <c r="E343" s="20" t="s">
        <v>136</v>
      </c>
      <c r="F343" s="31">
        <v>3.12</v>
      </c>
      <c r="G343" s="31">
        <v>0</v>
      </c>
      <c r="H343" s="31">
        <v>0</v>
      </c>
      <c r="I343" s="31">
        <v>0</v>
      </c>
      <c r="J343" s="26">
        <v>3.12</v>
      </c>
      <c r="K343" s="34"/>
      <c r="L343" s="31"/>
      <c r="M343" s="31">
        <f t="shared" si="258"/>
        <v>0</v>
      </c>
      <c r="N343" s="31">
        <f t="shared" si="259"/>
        <v>0</v>
      </c>
      <c r="O343" s="31">
        <f t="shared" si="260"/>
        <v>0</v>
      </c>
      <c r="P343" s="31">
        <f t="shared" si="261"/>
        <v>0</v>
      </c>
      <c r="Q343" s="143"/>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row>
    <row r="344" spans="1:49" s="5" customFormat="1" x14ac:dyDescent="0.3">
      <c r="A344" s="13" t="s">
        <v>760</v>
      </c>
      <c r="B344" s="13" t="s">
        <v>179</v>
      </c>
      <c r="C344" s="13"/>
      <c r="D344" s="17" t="s">
        <v>315</v>
      </c>
      <c r="E344" s="20" t="s">
        <v>136</v>
      </c>
      <c r="F344" s="31">
        <v>0</v>
      </c>
      <c r="G344" s="31">
        <v>1.96</v>
      </c>
      <c r="H344" s="31">
        <v>0</v>
      </c>
      <c r="I344" s="31">
        <v>0</v>
      </c>
      <c r="J344" s="26">
        <v>1.96</v>
      </c>
      <c r="K344" s="34"/>
      <c r="L344" s="31"/>
      <c r="M344" s="31">
        <f t="shared" si="258"/>
        <v>0</v>
      </c>
      <c r="N344" s="31">
        <f t="shared" si="259"/>
        <v>0</v>
      </c>
      <c r="O344" s="31">
        <f t="shared" si="260"/>
        <v>0</v>
      </c>
      <c r="P344" s="31">
        <f t="shared" si="261"/>
        <v>0</v>
      </c>
      <c r="Q344" s="143"/>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row>
    <row r="345" spans="1:49" s="5" customFormat="1" x14ac:dyDescent="0.3">
      <c r="A345" s="13" t="s">
        <v>761</v>
      </c>
      <c r="B345" s="13" t="s">
        <v>180</v>
      </c>
      <c r="C345" s="13"/>
      <c r="D345" s="17" t="s">
        <v>316</v>
      </c>
      <c r="E345" s="13" t="s">
        <v>136</v>
      </c>
      <c r="F345" s="31">
        <v>0</v>
      </c>
      <c r="G345" s="31">
        <v>2.58</v>
      </c>
      <c r="H345" s="31">
        <v>0</v>
      </c>
      <c r="I345" s="31">
        <v>0</v>
      </c>
      <c r="J345" s="26">
        <v>2.58</v>
      </c>
      <c r="K345" s="34"/>
      <c r="L345" s="31"/>
      <c r="M345" s="31">
        <f t="shared" si="258"/>
        <v>0</v>
      </c>
      <c r="N345" s="31">
        <f t="shared" si="259"/>
        <v>0</v>
      </c>
      <c r="O345" s="31">
        <f t="shared" si="260"/>
        <v>0</v>
      </c>
      <c r="P345" s="31">
        <f t="shared" si="261"/>
        <v>0</v>
      </c>
      <c r="Q345" s="143"/>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row>
    <row r="346" spans="1:49" s="5" customFormat="1" x14ac:dyDescent="0.3">
      <c r="A346" s="13" t="s">
        <v>762</v>
      </c>
      <c r="B346" s="13" t="s">
        <v>181</v>
      </c>
      <c r="C346" s="13"/>
      <c r="D346" s="17" t="s">
        <v>317</v>
      </c>
      <c r="E346" s="13" t="s">
        <v>136</v>
      </c>
      <c r="F346" s="31">
        <v>0</v>
      </c>
      <c r="G346" s="31">
        <v>0</v>
      </c>
      <c r="H346" s="31">
        <v>1.86</v>
      </c>
      <c r="I346" s="31">
        <v>0</v>
      </c>
      <c r="J346" s="26">
        <v>1.86</v>
      </c>
      <c r="K346" s="34"/>
      <c r="L346" s="31"/>
      <c r="M346" s="31">
        <f t="shared" si="258"/>
        <v>0</v>
      </c>
      <c r="N346" s="31">
        <f t="shared" si="259"/>
        <v>0</v>
      </c>
      <c r="O346" s="31">
        <f t="shared" si="260"/>
        <v>0</v>
      </c>
      <c r="P346" s="31">
        <f t="shared" si="261"/>
        <v>0</v>
      </c>
      <c r="Q346" s="143"/>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row>
    <row r="347" spans="1:49" s="5" customFormat="1" x14ac:dyDescent="0.3">
      <c r="A347" s="13" t="s">
        <v>763</v>
      </c>
      <c r="B347" s="13" t="s">
        <v>182</v>
      </c>
      <c r="C347" s="13"/>
      <c r="D347" s="17" t="s">
        <v>318</v>
      </c>
      <c r="E347" s="13" t="s">
        <v>136</v>
      </c>
      <c r="F347" s="31">
        <v>0</v>
      </c>
      <c r="G347" s="31">
        <v>0</v>
      </c>
      <c r="H347" s="31">
        <v>2.38</v>
      </c>
      <c r="I347" s="31">
        <v>0</v>
      </c>
      <c r="J347" s="26">
        <v>2.38</v>
      </c>
      <c r="K347" s="34"/>
      <c r="L347" s="31"/>
      <c r="M347" s="31">
        <f t="shared" si="258"/>
        <v>0</v>
      </c>
      <c r="N347" s="31">
        <f t="shared" si="259"/>
        <v>0</v>
      </c>
      <c r="O347" s="31">
        <f t="shared" si="260"/>
        <v>0</v>
      </c>
      <c r="P347" s="31">
        <f t="shared" si="261"/>
        <v>0</v>
      </c>
      <c r="Q347" s="143"/>
      <c r="R347" s="39"/>
      <c r="S347" s="39"/>
      <c r="T347" s="39"/>
      <c r="U347" s="39"/>
      <c r="V347" s="39"/>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row>
    <row r="348" spans="1:49" s="5" customFormat="1" x14ac:dyDescent="0.3">
      <c r="A348" s="13" t="s">
        <v>764</v>
      </c>
      <c r="B348" s="13" t="s">
        <v>183</v>
      </c>
      <c r="C348" s="13"/>
      <c r="D348" s="17" t="s">
        <v>319</v>
      </c>
      <c r="E348" s="13" t="s">
        <v>136</v>
      </c>
      <c r="F348" s="31">
        <v>0</v>
      </c>
      <c r="G348" s="31">
        <v>3.25</v>
      </c>
      <c r="H348" s="31">
        <v>3.9000000000000004</v>
      </c>
      <c r="I348" s="31">
        <v>0</v>
      </c>
      <c r="J348" s="26">
        <v>7.15</v>
      </c>
      <c r="K348" s="34"/>
      <c r="L348" s="31"/>
      <c r="M348" s="31">
        <f t="shared" si="258"/>
        <v>0</v>
      </c>
      <c r="N348" s="31">
        <f t="shared" si="259"/>
        <v>0</v>
      </c>
      <c r="O348" s="31">
        <f t="shared" si="260"/>
        <v>0</v>
      </c>
      <c r="P348" s="31">
        <f t="shared" si="261"/>
        <v>0</v>
      </c>
      <c r="Q348" s="143"/>
      <c r="R348" s="39"/>
      <c r="S348" s="39"/>
      <c r="T348" s="39"/>
      <c r="U348" s="39"/>
      <c r="V348" s="39"/>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row>
    <row r="349" spans="1:49" s="5" customFormat="1" x14ac:dyDescent="0.3">
      <c r="A349" s="13" t="s">
        <v>765</v>
      </c>
      <c r="B349" s="13" t="s">
        <v>184</v>
      </c>
      <c r="C349" s="13"/>
      <c r="D349" s="17" t="s">
        <v>320</v>
      </c>
      <c r="E349" s="13" t="s">
        <v>136</v>
      </c>
      <c r="F349" s="31">
        <v>18.900000000000002</v>
      </c>
      <c r="G349" s="31">
        <v>0</v>
      </c>
      <c r="H349" s="31">
        <v>0</v>
      </c>
      <c r="I349" s="31">
        <v>0</v>
      </c>
      <c r="J349" s="26">
        <v>18.900000000000002</v>
      </c>
      <c r="K349" s="34"/>
      <c r="L349" s="31"/>
      <c r="M349" s="31">
        <f t="shared" si="258"/>
        <v>0</v>
      </c>
      <c r="N349" s="31">
        <f t="shared" si="259"/>
        <v>0</v>
      </c>
      <c r="O349" s="31">
        <f t="shared" si="260"/>
        <v>0</v>
      </c>
      <c r="P349" s="31">
        <f t="shared" si="261"/>
        <v>0</v>
      </c>
      <c r="Q349" s="143"/>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row>
    <row r="350" spans="1:49" s="5" customFormat="1" x14ac:dyDescent="0.3">
      <c r="A350" s="13" t="s">
        <v>766</v>
      </c>
      <c r="B350" s="13" t="s">
        <v>185</v>
      </c>
      <c r="C350" s="13"/>
      <c r="D350" s="17" t="s">
        <v>321</v>
      </c>
      <c r="E350" s="13" t="s">
        <v>136</v>
      </c>
      <c r="F350" s="31">
        <v>0</v>
      </c>
      <c r="G350" s="31">
        <v>5.5</v>
      </c>
      <c r="H350" s="31">
        <v>0</v>
      </c>
      <c r="I350" s="31">
        <v>0</v>
      </c>
      <c r="J350" s="26">
        <v>5.5</v>
      </c>
      <c r="K350" s="34"/>
      <c r="L350" s="31"/>
      <c r="M350" s="31">
        <f t="shared" si="258"/>
        <v>0</v>
      </c>
      <c r="N350" s="31">
        <f t="shared" si="259"/>
        <v>0</v>
      </c>
      <c r="O350" s="31">
        <f t="shared" si="260"/>
        <v>0</v>
      </c>
      <c r="P350" s="31">
        <f t="shared" si="261"/>
        <v>0</v>
      </c>
      <c r="Q350" s="143"/>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row>
    <row r="351" spans="1:49" s="5" customFormat="1" x14ac:dyDescent="0.3">
      <c r="A351" s="13" t="s">
        <v>767</v>
      </c>
      <c r="B351" s="13" t="s">
        <v>186</v>
      </c>
      <c r="C351" s="13"/>
      <c r="D351" s="17" t="s">
        <v>322</v>
      </c>
      <c r="E351" s="13" t="s">
        <v>136</v>
      </c>
      <c r="F351" s="31">
        <v>0</v>
      </c>
      <c r="G351" s="31">
        <v>0</v>
      </c>
      <c r="H351" s="31">
        <v>4.5</v>
      </c>
      <c r="I351" s="31">
        <v>0</v>
      </c>
      <c r="J351" s="26">
        <v>4.5</v>
      </c>
      <c r="K351" s="34"/>
      <c r="L351" s="31"/>
      <c r="M351" s="31">
        <f t="shared" si="258"/>
        <v>0</v>
      </c>
      <c r="N351" s="31">
        <f t="shared" si="259"/>
        <v>0</v>
      </c>
      <c r="O351" s="31">
        <f t="shared" si="260"/>
        <v>0</v>
      </c>
      <c r="P351" s="31">
        <f t="shared" si="261"/>
        <v>0</v>
      </c>
      <c r="Q351" s="143"/>
      <c r="R351" s="39"/>
      <c r="S351" s="39"/>
      <c r="T351" s="39"/>
      <c r="U351" s="39"/>
      <c r="V351" s="39"/>
      <c r="W351" s="39"/>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row>
    <row r="352" spans="1:49" s="5" customFormat="1" x14ac:dyDescent="0.3">
      <c r="A352" s="13" t="s">
        <v>768</v>
      </c>
      <c r="B352" s="13" t="s">
        <v>188</v>
      </c>
      <c r="C352" s="13"/>
      <c r="D352" s="17" t="s">
        <v>323</v>
      </c>
      <c r="E352" s="13" t="s">
        <v>136</v>
      </c>
      <c r="F352" s="31">
        <v>0</v>
      </c>
      <c r="G352" s="31">
        <v>7.4</v>
      </c>
      <c r="H352" s="31">
        <v>0</v>
      </c>
      <c r="I352" s="31">
        <v>0</v>
      </c>
      <c r="J352" s="26">
        <v>7.4</v>
      </c>
      <c r="K352" s="34"/>
      <c r="L352" s="31"/>
      <c r="M352" s="31">
        <f t="shared" si="258"/>
        <v>0</v>
      </c>
      <c r="N352" s="31">
        <f t="shared" si="259"/>
        <v>0</v>
      </c>
      <c r="O352" s="31">
        <f t="shared" si="260"/>
        <v>0</v>
      </c>
      <c r="P352" s="31">
        <f t="shared" si="261"/>
        <v>0</v>
      </c>
      <c r="Q352" s="143"/>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row>
    <row r="353" spans="1:49" s="5" customFormat="1" x14ac:dyDescent="0.3">
      <c r="A353" s="13" t="s">
        <v>769</v>
      </c>
      <c r="B353" s="13" t="s">
        <v>172</v>
      </c>
      <c r="C353" s="13"/>
      <c r="D353" s="17" t="s">
        <v>324</v>
      </c>
      <c r="E353" s="13" t="s">
        <v>136</v>
      </c>
      <c r="F353" s="31">
        <v>172.5</v>
      </c>
      <c r="G353" s="31">
        <v>49.5</v>
      </c>
      <c r="H353" s="31">
        <v>120</v>
      </c>
      <c r="I353" s="31">
        <v>0</v>
      </c>
      <c r="J353" s="26">
        <v>342</v>
      </c>
      <c r="K353" s="34"/>
      <c r="L353" s="31"/>
      <c r="M353" s="31">
        <f t="shared" si="258"/>
        <v>0</v>
      </c>
      <c r="N353" s="31">
        <f t="shared" si="259"/>
        <v>0</v>
      </c>
      <c r="O353" s="31">
        <f t="shared" si="260"/>
        <v>0</v>
      </c>
      <c r="P353" s="31">
        <f t="shared" si="261"/>
        <v>0</v>
      </c>
      <c r="Q353" s="143"/>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row>
    <row r="354" spans="1:49" s="5" customFormat="1" x14ac:dyDescent="0.3">
      <c r="A354" s="13" t="s">
        <v>770</v>
      </c>
      <c r="B354" s="13" t="s">
        <v>173</v>
      </c>
      <c r="C354" s="13"/>
      <c r="D354" s="17" t="s">
        <v>325</v>
      </c>
      <c r="E354" s="13" t="s">
        <v>136</v>
      </c>
      <c r="F354" s="31">
        <v>63</v>
      </c>
      <c r="G354" s="31">
        <v>9.75</v>
      </c>
      <c r="H354" s="31">
        <v>36</v>
      </c>
      <c r="I354" s="31">
        <v>0</v>
      </c>
      <c r="J354" s="26">
        <v>108.75</v>
      </c>
      <c r="K354" s="34"/>
      <c r="L354" s="31"/>
      <c r="M354" s="31">
        <f t="shared" si="258"/>
        <v>0</v>
      </c>
      <c r="N354" s="31">
        <f t="shared" si="259"/>
        <v>0</v>
      </c>
      <c r="O354" s="31">
        <f t="shared" si="260"/>
        <v>0</v>
      </c>
      <c r="P354" s="31">
        <f t="shared" si="261"/>
        <v>0</v>
      </c>
      <c r="Q354" s="145"/>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row>
    <row r="355" spans="1:49" s="10" customFormat="1" x14ac:dyDescent="0.3">
      <c r="A355" s="13" t="s">
        <v>771</v>
      </c>
      <c r="B355" s="13" t="s">
        <v>174</v>
      </c>
      <c r="C355" s="13"/>
      <c r="D355" s="17" t="s">
        <v>326</v>
      </c>
      <c r="E355" s="13" t="s">
        <v>136</v>
      </c>
      <c r="F355" s="31">
        <v>2.25</v>
      </c>
      <c r="G355" s="31">
        <v>0.75</v>
      </c>
      <c r="H355" s="31">
        <v>0.75</v>
      </c>
      <c r="I355" s="31">
        <v>0</v>
      </c>
      <c r="J355" s="26">
        <v>3.75</v>
      </c>
      <c r="K355" s="34"/>
      <c r="L355" s="31"/>
      <c r="M355" s="31">
        <f t="shared" si="258"/>
        <v>0</v>
      </c>
      <c r="N355" s="31">
        <f t="shared" si="259"/>
        <v>0</v>
      </c>
      <c r="O355" s="31">
        <f t="shared" si="260"/>
        <v>0</v>
      </c>
      <c r="P355" s="31">
        <f t="shared" si="261"/>
        <v>0</v>
      </c>
      <c r="Q355" s="143"/>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row>
    <row r="356" spans="1:49" s="10" customFormat="1" x14ac:dyDescent="0.3">
      <c r="A356" s="13" t="s">
        <v>772</v>
      </c>
      <c r="B356" s="13" t="s">
        <v>175</v>
      </c>
      <c r="C356" s="13"/>
      <c r="D356" s="17" t="s">
        <v>327</v>
      </c>
      <c r="E356" s="13" t="s">
        <v>136</v>
      </c>
      <c r="F356" s="31">
        <v>0</v>
      </c>
      <c r="G356" s="31">
        <v>3.9000000000000004</v>
      </c>
      <c r="H356" s="31">
        <v>11.700000000000001</v>
      </c>
      <c r="I356" s="31">
        <v>0</v>
      </c>
      <c r="J356" s="26">
        <v>15.600000000000001</v>
      </c>
      <c r="K356" s="34"/>
      <c r="L356" s="31"/>
      <c r="M356" s="31">
        <f t="shared" si="258"/>
        <v>0</v>
      </c>
      <c r="N356" s="31">
        <f t="shared" si="259"/>
        <v>0</v>
      </c>
      <c r="O356" s="31">
        <f t="shared" si="260"/>
        <v>0</v>
      </c>
      <c r="P356" s="31">
        <f t="shared" si="261"/>
        <v>0</v>
      </c>
      <c r="Q356" s="143"/>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row>
    <row r="357" spans="1:49" s="10" customFormat="1" x14ac:dyDescent="0.3">
      <c r="A357" s="13" t="s">
        <v>773</v>
      </c>
      <c r="B357" s="13" t="s">
        <v>176</v>
      </c>
      <c r="C357" s="13"/>
      <c r="D357" s="17" t="s">
        <v>328</v>
      </c>
      <c r="E357" s="13" t="s">
        <v>136</v>
      </c>
      <c r="F357" s="31">
        <v>68.039999999999992</v>
      </c>
      <c r="G357" s="31">
        <v>6.72</v>
      </c>
      <c r="H357" s="31">
        <v>34.44</v>
      </c>
      <c r="I357" s="31">
        <v>0</v>
      </c>
      <c r="J357" s="26">
        <v>109.19999999999999</v>
      </c>
      <c r="K357" s="34"/>
      <c r="L357" s="31"/>
      <c r="M357" s="31">
        <f t="shared" si="258"/>
        <v>0</v>
      </c>
      <c r="N357" s="31">
        <f t="shared" si="259"/>
        <v>0</v>
      </c>
      <c r="O357" s="31">
        <f t="shared" si="260"/>
        <v>0</v>
      </c>
      <c r="P357" s="31">
        <f t="shared" si="261"/>
        <v>0</v>
      </c>
      <c r="Q357" s="143"/>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row>
    <row r="358" spans="1:49" s="10" customFormat="1" x14ac:dyDescent="0.3">
      <c r="A358" s="13" t="s">
        <v>774</v>
      </c>
      <c r="B358" s="13" t="s">
        <v>177</v>
      </c>
      <c r="C358" s="13"/>
      <c r="D358" s="17" t="s">
        <v>329</v>
      </c>
      <c r="E358" s="13" t="s">
        <v>136</v>
      </c>
      <c r="F358" s="31">
        <v>2.66</v>
      </c>
      <c r="G358" s="31">
        <v>0</v>
      </c>
      <c r="H358" s="31">
        <v>0</v>
      </c>
      <c r="I358" s="31">
        <v>0</v>
      </c>
      <c r="J358" s="26">
        <v>2.66</v>
      </c>
      <c r="K358" s="34"/>
      <c r="L358" s="31"/>
      <c r="M358" s="31">
        <f t="shared" si="258"/>
        <v>0</v>
      </c>
      <c r="N358" s="31">
        <f t="shared" si="259"/>
        <v>0</v>
      </c>
      <c r="O358" s="31">
        <f t="shared" si="260"/>
        <v>0</v>
      </c>
      <c r="P358" s="31">
        <f t="shared" si="261"/>
        <v>0</v>
      </c>
      <c r="Q358" s="143"/>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row>
    <row r="359" spans="1:49" s="10" customFormat="1" x14ac:dyDescent="0.3">
      <c r="A359" s="13" t="s">
        <v>775</v>
      </c>
      <c r="B359" s="13" t="s">
        <v>178</v>
      </c>
      <c r="C359" s="13"/>
      <c r="D359" s="17" t="s">
        <v>330</v>
      </c>
      <c r="E359" s="13" t="s">
        <v>136</v>
      </c>
      <c r="F359" s="31">
        <v>3.12</v>
      </c>
      <c r="G359" s="31">
        <v>0</v>
      </c>
      <c r="H359" s="31">
        <v>0</v>
      </c>
      <c r="I359" s="31">
        <v>0</v>
      </c>
      <c r="J359" s="26">
        <v>3.12</v>
      </c>
      <c r="K359" s="34"/>
      <c r="L359" s="31"/>
      <c r="M359" s="31">
        <f t="shared" si="258"/>
        <v>0</v>
      </c>
      <c r="N359" s="31">
        <f t="shared" si="259"/>
        <v>0</v>
      </c>
      <c r="O359" s="31">
        <f t="shared" si="260"/>
        <v>0</v>
      </c>
      <c r="P359" s="31">
        <f t="shared" si="261"/>
        <v>0</v>
      </c>
      <c r="Q359" s="143"/>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row>
    <row r="360" spans="1:49" s="10" customFormat="1" x14ac:dyDescent="0.3">
      <c r="A360" s="13" t="s">
        <v>776</v>
      </c>
      <c r="B360" s="13" t="s">
        <v>179</v>
      </c>
      <c r="C360" s="13"/>
      <c r="D360" s="17" t="s">
        <v>331</v>
      </c>
      <c r="E360" s="13" t="s">
        <v>136</v>
      </c>
      <c r="F360" s="31">
        <v>0</v>
      </c>
      <c r="G360" s="31">
        <v>1.96</v>
      </c>
      <c r="H360" s="31">
        <v>0</v>
      </c>
      <c r="I360" s="31">
        <v>0</v>
      </c>
      <c r="J360" s="26">
        <v>1.96</v>
      </c>
      <c r="K360" s="34"/>
      <c r="L360" s="31"/>
      <c r="M360" s="31">
        <f t="shared" si="258"/>
        <v>0</v>
      </c>
      <c r="N360" s="31">
        <f t="shared" si="259"/>
        <v>0</v>
      </c>
      <c r="O360" s="31">
        <f t="shared" si="260"/>
        <v>0</v>
      </c>
      <c r="P360" s="31">
        <f t="shared" si="261"/>
        <v>0</v>
      </c>
      <c r="Q360" s="143"/>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row>
    <row r="361" spans="1:49" s="10" customFormat="1" x14ac:dyDescent="0.3">
      <c r="A361" s="13" t="s">
        <v>777</v>
      </c>
      <c r="B361" s="13" t="s">
        <v>180</v>
      </c>
      <c r="C361" s="13"/>
      <c r="D361" s="17" t="s">
        <v>332</v>
      </c>
      <c r="E361" s="13" t="s">
        <v>136</v>
      </c>
      <c r="F361" s="31">
        <v>0</v>
      </c>
      <c r="G361" s="31">
        <v>2.58</v>
      </c>
      <c r="H361" s="31">
        <v>0</v>
      </c>
      <c r="I361" s="31">
        <v>0</v>
      </c>
      <c r="J361" s="26">
        <v>2.58</v>
      </c>
      <c r="K361" s="34"/>
      <c r="L361" s="31"/>
      <c r="M361" s="31">
        <f t="shared" si="258"/>
        <v>0</v>
      </c>
      <c r="N361" s="31">
        <f t="shared" si="259"/>
        <v>0</v>
      </c>
      <c r="O361" s="31">
        <f t="shared" si="260"/>
        <v>0</v>
      </c>
      <c r="P361" s="31">
        <f t="shared" si="261"/>
        <v>0</v>
      </c>
      <c r="Q361" s="143"/>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row>
    <row r="362" spans="1:49" s="10" customFormat="1" x14ac:dyDescent="0.3">
      <c r="A362" s="13" t="s">
        <v>778</v>
      </c>
      <c r="B362" s="13" t="s">
        <v>181</v>
      </c>
      <c r="C362" s="13"/>
      <c r="D362" s="17" t="s">
        <v>333</v>
      </c>
      <c r="E362" s="13" t="s">
        <v>136</v>
      </c>
      <c r="F362" s="31">
        <v>0</v>
      </c>
      <c r="G362" s="31">
        <v>0</v>
      </c>
      <c r="H362" s="31">
        <v>1.86</v>
      </c>
      <c r="I362" s="31">
        <v>0</v>
      </c>
      <c r="J362" s="26">
        <v>1.86</v>
      </c>
      <c r="K362" s="34"/>
      <c r="L362" s="31"/>
      <c r="M362" s="31">
        <f t="shared" si="258"/>
        <v>0</v>
      </c>
      <c r="N362" s="31">
        <f t="shared" si="259"/>
        <v>0</v>
      </c>
      <c r="O362" s="31">
        <f t="shared" si="260"/>
        <v>0</v>
      </c>
      <c r="P362" s="31">
        <f t="shared" si="261"/>
        <v>0</v>
      </c>
      <c r="Q362" s="143"/>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row>
    <row r="363" spans="1:49" s="10" customFormat="1" x14ac:dyDescent="0.3">
      <c r="A363" s="13" t="s">
        <v>779</v>
      </c>
      <c r="B363" s="13" t="s">
        <v>182</v>
      </c>
      <c r="C363" s="13"/>
      <c r="D363" s="17" t="s">
        <v>334</v>
      </c>
      <c r="E363" s="13" t="s">
        <v>136</v>
      </c>
      <c r="F363" s="31">
        <v>0</v>
      </c>
      <c r="G363" s="31">
        <v>0</v>
      </c>
      <c r="H363" s="31">
        <v>2.38</v>
      </c>
      <c r="I363" s="31">
        <v>0</v>
      </c>
      <c r="J363" s="26">
        <v>2.38</v>
      </c>
      <c r="K363" s="34"/>
      <c r="L363" s="31"/>
      <c r="M363" s="31">
        <f t="shared" si="258"/>
        <v>0</v>
      </c>
      <c r="N363" s="31">
        <f t="shared" si="259"/>
        <v>0</v>
      </c>
      <c r="O363" s="31">
        <f t="shared" si="260"/>
        <v>0</v>
      </c>
      <c r="P363" s="31">
        <f t="shared" si="261"/>
        <v>0</v>
      </c>
      <c r="Q363" s="143"/>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row>
    <row r="364" spans="1:49" s="10" customFormat="1" x14ac:dyDescent="0.3">
      <c r="A364" s="13" t="s">
        <v>780</v>
      </c>
      <c r="B364" s="13" t="s">
        <v>183</v>
      </c>
      <c r="C364" s="13"/>
      <c r="D364" s="17" t="s">
        <v>335</v>
      </c>
      <c r="E364" s="13" t="s">
        <v>136</v>
      </c>
      <c r="F364" s="31">
        <v>0</v>
      </c>
      <c r="G364" s="31">
        <v>3.25</v>
      </c>
      <c r="H364" s="31">
        <v>3.9000000000000004</v>
      </c>
      <c r="I364" s="31">
        <v>0</v>
      </c>
      <c r="J364" s="26">
        <v>7.15</v>
      </c>
      <c r="K364" s="34"/>
      <c r="L364" s="31"/>
      <c r="M364" s="31">
        <f t="shared" si="258"/>
        <v>0</v>
      </c>
      <c r="N364" s="31">
        <f t="shared" si="259"/>
        <v>0</v>
      </c>
      <c r="O364" s="31">
        <f t="shared" si="260"/>
        <v>0</v>
      </c>
      <c r="P364" s="31">
        <f t="shared" si="261"/>
        <v>0</v>
      </c>
      <c r="Q364" s="143"/>
      <c r="R364" s="39"/>
      <c r="S364" s="39"/>
      <c r="T364" s="39"/>
      <c r="U364" s="39"/>
      <c r="V364" s="39"/>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row>
    <row r="365" spans="1:49" s="10" customFormat="1" x14ac:dyDescent="0.3">
      <c r="A365" s="13" t="s">
        <v>781</v>
      </c>
      <c r="B365" s="13" t="s">
        <v>184</v>
      </c>
      <c r="C365" s="13"/>
      <c r="D365" s="17" t="s">
        <v>336</v>
      </c>
      <c r="E365" s="13" t="s">
        <v>136</v>
      </c>
      <c r="F365" s="31">
        <v>18.900000000000002</v>
      </c>
      <c r="G365" s="31">
        <v>0</v>
      </c>
      <c r="H365" s="31">
        <v>0</v>
      </c>
      <c r="I365" s="31">
        <v>0</v>
      </c>
      <c r="J365" s="26">
        <v>18.900000000000002</v>
      </c>
      <c r="K365" s="34"/>
      <c r="L365" s="31"/>
      <c r="M365" s="31">
        <f t="shared" si="258"/>
        <v>0</v>
      </c>
      <c r="N365" s="31">
        <f t="shared" si="259"/>
        <v>0</v>
      </c>
      <c r="O365" s="31">
        <f t="shared" si="260"/>
        <v>0</v>
      </c>
      <c r="P365" s="31">
        <f t="shared" si="261"/>
        <v>0</v>
      </c>
      <c r="Q365" s="143"/>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row>
    <row r="366" spans="1:49" s="10" customFormat="1" x14ac:dyDescent="0.3">
      <c r="A366" s="13" t="s">
        <v>782</v>
      </c>
      <c r="B366" s="13" t="s">
        <v>185</v>
      </c>
      <c r="C366" s="13"/>
      <c r="D366" s="17" t="s">
        <v>337</v>
      </c>
      <c r="E366" s="13" t="s">
        <v>136</v>
      </c>
      <c r="F366" s="31">
        <v>0</v>
      </c>
      <c r="G366" s="31">
        <v>5.5</v>
      </c>
      <c r="H366" s="31">
        <v>0</v>
      </c>
      <c r="I366" s="31">
        <v>0</v>
      </c>
      <c r="J366" s="26">
        <v>5.5</v>
      </c>
      <c r="K366" s="34"/>
      <c r="L366" s="31"/>
      <c r="M366" s="31">
        <f t="shared" si="258"/>
        <v>0</v>
      </c>
      <c r="N366" s="31">
        <f t="shared" si="259"/>
        <v>0</v>
      </c>
      <c r="O366" s="31">
        <f t="shared" si="260"/>
        <v>0</v>
      </c>
      <c r="P366" s="31">
        <f t="shared" si="261"/>
        <v>0</v>
      </c>
      <c r="Q366" s="143"/>
      <c r="R366" s="39"/>
      <c r="S366" s="39"/>
      <c r="T366" s="39"/>
      <c r="U366" s="39"/>
      <c r="V366" s="39"/>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row>
    <row r="367" spans="1:49" s="10" customFormat="1" x14ac:dyDescent="0.3">
      <c r="A367" s="13" t="s">
        <v>783</v>
      </c>
      <c r="B367" s="13" t="s">
        <v>186</v>
      </c>
      <c r="C367" s="13"/>
      <c r="D367" s="17" t="s">
        <v>338</v>
      </c>
      <c r="E367" s="13" t="s">
        <v>136</v>
      </c>
      <c r="F367" s="31">
        <v>0</v>
      </c>
      <c r="G367" s="31">
        <v>0</v>
      </c>
      <c r="H367" s="31">
        <v>4.5</v>
      </c>
      <c r="I367" s="31">
        <v>0</v>
      </c>
      <c r="J367" s="26">
        <v>4.5</v>
      </c>
      <c r="K367" s="34"/>
      <c r="L367" s="31"/>
      <c r="M367" s="31">
        <f t="shared" si="258"/>
        <v>0</v>
      </c>
      <c r="N367" s="31">
        <f t="shared" si="259"/>
        <v>0</v>
      </c>
      <c r="O367" s="31">
        <f t="shared" si="260"/>
        <v>0</v>
      </c>
      <c r="P367" s="31">
        <f t="shared" si="261"/>
        <v>0</v>
      </c>
      <c r="Q367" s="143"/>
      <c r="R367" s="39"/>
      <c r="S367" s="39"/>
      <c r="T367" s="39"/>
      <c r="U367" s="39"/>
      <c r="V367" s="39"/>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row>
    <row r="368" spans="1:49" s="10" customFormat="1" x14ac:dyDescent="0.3">
      <c r="A368" s="13" t="s">
        <v>784</v>
      </c>
      <c r="B368" s="13" t="s">
        <v>188</v>
      </c>
      <c r="C368" s="13"/>
      <c r="D368" s="17" t="s">
        <v>339</v>
      </c>
      <c r="E368" s="13" t="s">
        <v>136</v>
      </c>
      <c r="F368" s="31">
        <v>0</v>
      </c>
      <c r="G368" s="31">
        <v>7.4</v>
      </c>
      <c r="H368" s="31">
        <v>0</v>
      </c>
      <c r="I368" s="31">
        <v>0</v>
      </c>
      <c r="J368" s="26">
        <v>7.4</v>
      </c>
      <c r="K368" s="34"/>
      <c r="L368" s="31"/>
      <c r="M368" s="31">
        <f t="shared" si="258"/>
        <v>0</v>
      </c>
      <c r="N368" s="31">
        <f t="shared" si="259"/>
        <v>0</v>
      </c>
      <c r="O368" s="31">
        <f t="shared" si="260"/>
        <v>0</v>
      </c>
      <c r="P368" s="31">
        <f t="shared" si="261"/>
        <v>0</v>
      </c>
      <c r="Q368" s="143"/>
      <c r="R368" s="39"/>
      <c r="S368" s="39"/>
      <c r="T368" s="39"/>
      <c r="U368" s="39"/>
      <c r="V368" s="39"/>
      <c r="W368" s="39"/>
      <c r="X368" s="39"/>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row>
    <row r="369" spans="1:49" s="10" customFormat="1" ht="20.25" customHeight="1" x14ac:dyDescent="0.3">
      <c r="A369" s="60" t="s">
        <v>785</v>
      </c>
      <c r="B369" s="59"/>
      <c r="C369" s="85" t="s">
        <v>272</v>
      </c>
      <c r="D369" s="86"/>
      <c r="E369" s="42"/>
      <c r="F369" s="42"/>
      <c r="G369" s="42"/>
      <c r="H369" s="42"/>
      <c r="I369" s="42"/>
      <c r="J369" s="42"/>
      <c r="K369" s="41"/>
      <c r="L369" s="42"/>
      <c r="M369" s="42"/>
      <c r="N369" s="132">
        <f>SUM(N370:N419)</f>
        <v>0</v>
      </c>
      <c r="O369" s="132">
        <f t="shared" ref="O369:P369" si="262">SUM(O370:O419)</f>
        <v>0</v>
      </c>
      <c r="P369" s="132">
        <f t="shared" si="262"/>
        <v>0</v>
      </c>
      <c r="Q369" s="144"/>
      <c r="R369" s="39"/>
      <c r="S369" s="39"/>
      <c r="T369" s="39"/>
      <c r="U369" s="39"/>
      <c r="V369" s="39"/>
      <c r="W369" s="39"/>
      <c r="X369" s="39"/>
      <c r="Y369" s="39"/>
      <c r="Z369" s="39"/>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c r="AW369" s="39"/>
    </row>
    <row r="370" spans="1:49" s="10" customFormat="1" ht="22.5" customHeight="1" x14ac:dyDescent="0.3">
      <c r="A370" s="13" t="s">
        <v>786</v>
      </c>
      <c r="B370" s="20">
        <v>1</v>
      </c>
      <c r="C370" s="20"/>
      <c r="D370" s="7" t="s">
        <v>199</v>
      </c>
      <c r="E370" s="18" t="s">
        <v>200</v>
      </c>
      <c r="F370" s="31">
        <v>75.900000000000006</v>
      </c>
      <c r="G370" s="31">
        <v>18.8</v>
      </c>
      <c r="H370" s="31">
        <v>46.6</v>
      </c>
      <c r="I370" s="31">
        <v>0</v>
      </c>
      <c r="J370" s="22">
        <v>141.30000000000001</v>
      </c>
      <c r="K370" s="34"/>
      <c r="L370" s="31"/>
      <c r="M370" s="31">
        <f t="shared" ref="M370:M419" si="263">K370+L370</f>
        <v>0</v>
      </c>
      <c r="N370" s="31">
        <f t="shared" ref="N370:N419" si="264">J370*K370</f>
        <v>0</v>
      </c>
      <c r="O370" s="31">
        <f t="shared" ref="O370:O419" si="265">J370*L370</f>
        <v>0</v>
      </c>
      <c r="P370" s="31">
        <f t="shared" ref="P370:P419" si="266">N370+O370</f>
        <v>0</v>
      </c>
      <c r="Q370" s="143"/>
      <c r="R370" s="39"/>
      <c r="S370" s="39"/>
      <c r="T370" s="39"/>
      <c r="U370" s="39"/>
      <c r="V370" s="39"/>
      <c r="W370" s="39"/>
      <c r="X370" s="39"/>
      <c r="Y370" s="39"/>
      <c r="Z370" s="39"/>
      <c r="AA370" s="39"/>
      <c r="AB370" s="39"/>
      <c r="AC370" s="39"/>
      <c r="AD370" s="39"/>
      <c r="AE370" s="39"/>
      <c r="AF370" s="39"/>
      <c r="AG370" s="39"/>
      <c r="AH370" s="39"/>
      <c r="AI370" s="39"/>
      <c r="AJ370" s="39"/>
      <c r="AK370" s="39"/>
      <c r="AL370" s="39"/>
      <c r="AM370" s="39"/>
      <c r="AN370" s="39"/>
      <c r="AO370" s="39"/>
      <c r="AP370" s="39"/>
      <c r="AQ370" s="39"/>
      <c r="AR370" s="39"/>
      <c r="AS370" s="39"/>
      <c r="AT370" s="39"/>
      <c r="AU370" s="39"/>
      <c r="AV370" s="39"/>
      <c r="AW370" s="39"/>
    </row>
    <row r="371" spans="1:49" s="10" customFormat="1" ht="46.8" x14ac:dyDescent="0.3">
      <c r="A371" s="13" t="s">
        <v>787</v>
      </c>
      <c r="B371" s="20">
        <v>2</v>
      </c>
      <c r="C371" s="20"/>
      <c r="D371" s="7" t="s">
        <v>242</v>
      </c>
      <c r="E371" s="18" t="s">
        <v>187</v>
      </c>
      <c r="F371" s="31">
        <v>27</v>
      </c>
      <c r="G371" s="31">
        <v>7</v>
      </c>
      <c r="H371" s="31">
        <v>16</v>
      </c>
      <c r="I371" s="31">
        <v>0</v>
      </c>
      <c r="J371" s="22">
        <v>50</v>
      </c>
      <c r="K371" s="34"/>
      <c r="L371" s="31"/>
      <c r="M371" s="31">
        <f t="shared" si="263"/>
        <v>0</v>
      </c>
      <c r="N371" s="31">
        <f t="shared" si="264"/>
        <v>0</v>
      </c>
      <c r="O371" s="31">
        <f t="shared" si="265"/>
        <v>0</v>
      </c>
      <c r="P371" s="31">
        <f t="shared" si="266"/>
        <v>0</v>
      </c>
      <c r="Q371" s="143"/>
      <c r="R371" s="39"/>
      <c r="S371" s="39"/>
      <c r="T371" s="39"/>
      <c r="U371" s="39"/>
      <c r="V371" s="39"/>
      <c r="W371" s="39"/>
      <c r="X371" s="39"/>
      <c r="Y371" s="39"/>
      <c r="Z371" s="39"/>
      <c r="AA371" s="39"/>
      <c r="AB371" s="39"/>
      <c r="AC371" s="39"/>
      <c r="AD371" s="39"/>
      <c r="AE371" s="39"/>
      <c r="AF371" s="39"/>
      <c r="AG371" s="39"/>
      <c r="AH371" s="39"/>
      <c r="AI371" s="39"/>
      <c r="AJ371" s="39"/>
      <c r="AK371" s="39"/>
      <c r="AL371" s="39"/>
      <c r="AM371" s="39"/>
      <c r="AN371" s="39"/>
      <c r="AO371" s="39"/>
      <c r="AP371" s="39"/>
      <c r="AQ371" s="39"/>
      <c r="AR371" s="39"/>
      <c r="AS371" s="39"/>
      <c r="AT371" s="39"/>
      <c r="AU371" s="39"/>
      <c r="AV371" s="39"/>
      <c r="AW371" s="39"/>
    </row>
    <row r="372" spans="1:49" s="10" customFormat="1" ht="93.6" x14ac:dyDescent="0.3">
      <c r="A372" s="13" t="s">
        <v>788</v>
      </c>
      <c r="B372" s="20">
        <v>4</v>
      </c>
      <c r="C372" s="20"/>
      <c r="D372" s="7" t="s">
        <v>389</v>
      </c>
      <c r="E372" s="18" t="s">
        <v>187</v>
      </c>
      <c r="F372" s="31">
        <v>0</v>
      </c>
      <c r="G372" s="31">
        <v>3</v>
      </c>
      <c r="H372" s="31">
        <v>0</v>
      </c>
      <c r="I372" s="31">
        <v>0</v>
      </c>
      <c r="J372" s="22">
        <v>3</v>
      </c>
      <c r="K372" s="34"/>
      <c r="L372" s="31"/>
      <c r="M372" s="31">
        <f t="shared" si="263"/>
        <v>0</v>
      </c>
      <c r="N372" s="31">
        <f t="shared" si="264"/>
        <v>0</v>
      </c>
      <c r="O372" s="31">
        <f t="shared" si="265"/>
        <v>0</v>
      </c>
      <c r="P372" s="31">
        <f t="shared" si="266"/>
        <v>0</v>
      </c>
      <c r="Q372" s="143"/>
      <c r="R372" s="39"/>
      <c r="S372" s="39"/>
      <c r="T372" s="39"/>
      <c r="U372" s="39"/>
      <c r="V372" s="39"/>
      <c r="W372" s="39"/>
      <c r="X372" s="39"/>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c r="AW372" s="39"/>
    </row>
    <row r="373" spans="1:49" s="10" customFormat="1" ht="78" x14ac:dyDescent="0.3">
      <c r="A373" s="13" t="s">
        <v>789</v>
      </c>
      <c r="B373" s="20">
        <v>4.0999999999999996</v>
      </c>
      <c r="C373" s="20"/>
      <c r="D373" s="7" t="s">
        <v>387</v>
      </c>
      <c r="E373" s="18" t="s">
        <v>187</v>
      </c>
      <c r="F373" s="31">
        <v>21</v>
      </c>
      <c r="G373" s="31">
        <v>0</v>
      </c>
      <c r="H373" s="31">
        <v>0</v>
      </c>
      <c r="I373" s="31">
        <v>0</v>
      </c>
      <c r="J373" s="22">
        <v>21</v>
      </c>
      <c r="K373" s="34"/>
      <c r="L373" s="31"/>
      <c r="M373" s="31">
        <f t="shared" si="263"/>
        <v>0</v>
      </c>
      <c r="N373" s="31">
        <f t="shared" si="264"/>
        <v>0</v>
      </c>
      <c r="O373" s="31">
        <f t="shared" si="265"/>
        <v>0</v>
      </c>
      <c r="P373" s="31">
        <f t="shared" si="266"/>
        <v>0</v>
      </c>
      <c r="Q373" s="143"/>
      <c r="R373" s="39"/>
      <c r="S373" s="39"/>
      <c r="T373" s="39"/>
      <c r="U373" s="39"/>
      <c r="V373" s="39"/>
      <c r="W373" s="39"/>
      <c r="X373" s="39"/>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c r="AW373" s="39"/>
    </row>
    <row r="374" spans="1:49" s="10" customFormat="1" ht="93.6" x14ac:dyDescent="0.3">
      <c r="A374" s="13" t="s">
        <v>790</v>
      </c>
      <c r="B374" s="20">
        <v>4.2</v>
      </c>
      <c r="C374" s="20"/>
      <c r="D374" s="7" t="s">
        <v>388</v>
      </c>
      <c r="E374" s="18" t="s">
        <v>187</v>
      </c>
      <c r="F374" s="31">
        <v>0</v>
      </c>
      <c r="G374" s="31">
        <v>0</v>
      </c>
      <c r="H374" s="31">
        <v>12</v>
      </c>
      <c r="I374" s="31">
        <v>0</v>
      </c>
      <c r="J374" s="22">
        <v>12</v>
      </c>
      <c r="K374" s="34"/>
      <c r="L374" s="31"/>
      <c r="M374" s="31">
        <f t="shared" si="263"/>
        <v>0</v>
      </c>
      <c r="N374" s="31">
        <f t="shared" si="264"/>
        <v>0</v>
      </c>
      <c r="O374" s="31">
        <f t="shared" si="265"/>
        <v>0</v>
      </c>
      <c r="P374" s="31">
        <f t="shared" si="266"/>
        <v>0</v>
      </c>
      <c r="Q374" s="143"/>
      <c r="R374" s="39"/>
      <c r="S374" s="39"/>
      <c r="T374" s="39"/>
      <c r="U374" s="39"/>
      <c r="V374" s="39"/>
      <c r="W374" s="39"/>
      <c r="X374" s="39"/>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c r="AW374" s="39"/>
    </row>
    <row r="375" spans="1:49" s="10" customFormat="1" ht="78" x14ac:dyDescent="0.3">
      <c r="A375" s="13" t="s">
        <v>791</v>
      </c>
      <c r="B375" s="20" t="s">
        <v>201</v>
      </c>
      <c r="C375" s="20"/>
      <c r="D375" s="7" t="s">
        <v>243</v>
      </c>
      <c r="E375" s="18" t="s">
        <v>187</v>
      </c>
      <c r="F375" s="31">
        <v>3</v>
      </c>
      <c r="G375" s="31">
        <v>0</v>
      </c>
      <c r="H375" s="31">
        <v>0</v>
      </c>
      <c r="I375" s="31">
        <v>0</v>
      </c>
      <c r="J375" s="22">
        <v>3</v>
      </c>
      <c r="K375" s="34"/>
      <c r="L375" s="31"/>
      <c r="M375" s="31">
        <f t="shared" si="263"/>
        <v>0</v>
      </c>
      <c r="N375" s="31">
        <f t="shared" si="264"/>
        <v>0</v>
      </c>
      <c r="O375" s="31">
        <f t="shared" si="265"/>
        <v>0</v>
      </c>
      <c r="P375" s="31">
        <f t="shared" si="266"/>
        <v>0</v>
      </c>
      <c r="Q375" s="143"/>
      <c r="R375" s="39"/>
      <c r="S375" s="39"/>
      <c r="T375" s="39"/>
      <c r="U375" s="39"/>
      <c r="V375" s="39"/>
      <c r="W375" s="39"/>
      <c r="X375" s="39"/>
      <c r="Y375" s="39"/>
      <c r="Z375" s="39"/>
      <c r="AA375" s="39"/>
      <c r="AB375" s="39"/>
      <c r="AC375" s="39"/>
      <c r="AD375" s="39"/>
      <c r="AE375" s="39"/>
      <c r="AF375" s="39"/>
      <c r="AG375" s="39"/>
      <c r="AH375" s="39"/>
      <c r="AI375" s="39"/>
      <c r="AJ375" s="39"/>
      <c r="AK375" s="39"/>
      <c r="AL375" s="39"/>
      <c r="AM375" s="39"/>
      <c r="AN375" s="39"/>
      <c r="AO375" s="39"/>
      <c r="AP375" s="39"/>
      <c r="AQ375" s="39"/>
      <c r="AR375" s="39"/>
      <c r="AS375" s="39"/>
      <c r="AT375" s="39"/>
      <c r="AU375" s="39"/>
      <c r="AV375" s="39"/>
      <c r="AW375" s="39"/>
    </row>
    <row r="376" spans="1:49" s="10" customFormat="1" ht="78" x14ac:dyDescent="0.3">
      <c r="A376" s="13" t="s">
        <v>792</v>
      </c>
      <c r="B376" s="20" t="s">
        <v>202</v>
      </c>
      <c r="C376" s="20"/>
      <c r="D376" s="7" t="s">
        <v>383</v>
      </c>
      <c r="E376" s="18" t="s">
        <v>187</v>
      </c>
      <c r="F376" s="31">
        <v>0</v>
      </c>
      <c r="G376" s="31">
        <v>1</v>
      </c>
      <c r="H376" s="31">
        <v>1</v>
      </c>
      <c r="I376" s="31">
        <v>0</v>
      </c>
      <c r="J376" s="22">
        <v>2</v>
      </c>
      <c r="K376" s="34"/>
      <c r="L376" s="31"/>
      <c r="M376" s="31">
        <f t="shared" si="263"/>
        <v>0</v>
      </c>
      <c r="N376" s="31">
        <f t="shared" si="264"/>
        <v>0</v>
      </c>
      <c r="O376" s="31">
        <f t="shared" si="265"/>
        <v>0</v>
      </c>
      <c r="P376" s="31">
        <f t="shared" si="266"/>
        <v>0</v>
      </c>
      <c r="Q376" s="143"/>
      <c r="R376" s="39"/>
      <c r="S376" s="39"/>
      <c r="T376" s="39"/>
      <c r="U376" s="39"/>
      <c r="V376" s="39"/>
      <c r="W376" s="39"/>
      <c r="X376" s="39"/>
      <c r="Y376" s="39"/>
      <c r="Z376" s="39"/>
      <c r="AA376" s="39"/>
      <c r="AB376" s="39"/>
      <c r="AC376" s="39"/>
      <c r="AD376" s="39"/>
      <c r="AE376" s="39"/>
      <c r="AF376" s="39"/>
      <c r="AG376" s="39"/>
      <c r="AH376" s="39"/>
      <c r="AI376" s="39"/>
      <c r="AJ376" s="39"/>
      <c r="AK376" s="39"/>
      <c r="AL376" s="39"/>
      <c r="AM376" s="39"/>
      <c r="AN376" s="39"/>
      <c r="AO376" s="39"/>
      <c r="AP376" s="39"/>
      <c r="AQ376" s="39"/>
      <c r="AR376" s="39"/>
      <c r="AS376" s="39"/>
      <c r="AT376" s="39"/>
      <c r="AU376" s="39"/>
      <c r="AV376" s="39"/>
      <c r="AW376" s="39"/>
    </row>
    <row r="377" spans="1:49" s="10" customFormat="1" ht="78" x14ac:dyDescent="0.3">
      <c r="A377" s="13" t="s">
        <v>793</v>
      </c>
      <c r="B377" s="20" t="s">
        <v>203</v>
      </c>
      <c r="C377" s="20"/>
      <c r="D377" s="7" t="s">
        <v>384</v>
      </c>
      <c r="E377" s="18" t="s">
        <v>187</v>
      </c>
      <c r="F377" s="31">
        <v>0</v>
      </c>
      <c r="G377" s="31">
        <v>0</v>
      </c>
      <c r="H377" s="31">
        <v>2</v>
      </c>
      <c r="I377" s="31">
        <v>0</v>
      </c>
      <c r="J377" s="22">
        <v>2</v>
      </c>
      <c r="K377" s="34"/>
      <c r="L377" s="31"/>
      <c r="M377" s="31">
        <f t="shared" si="263"/>
        <v>0</v>
      </c>
      <c r="N377" s="31">
        <f t="shared" si="264"/>
        <v>0</v>
      </c>
      <c r="O377" s="31">
        <f t="shared" si="265"/>
        <v>0</v>
      </c>
      <c r="P377" s="31">
        <f t="shared" si="266"/>
        <v>0</v>
      </c>
      <c r="Q377" s="143"/>
      <c r="R377" s="39"/>
      <c r="S377" s="39"/>
      <c r="T377" s="39"/>
      <c r="U377" s="39"/>
      <c r="V377" s="39"/>
      <c r="W377" s="39"/>
      <c r="X377" s="39"/>
      <c r="Y377" s="39"/>
      <c r="Z377" s="39"/>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c r="AW377" s="39"/>
    </row>
    <row r="378" spans="1:49" s="10" customFormat="1" ht="78" x14ac:dyDescent="0.3">
      <c r="A378" s="13" t="s">
        <v>794</v>
      </c>
      <c r="B378" s="20" t="s">
        <v>204</v>
      </c>
      <c r="C378" s="20"/>
      <c r="D378" s="7" t="s">
        <v>385</v>
      </c>
      <c r="E378" s="18" t="s">
        <v>187</v>
      </c>
      <c r="F378" s="31">
        <v>0</v>
      </c>
      <c r="G378" s="31">
        <v>0</v>
      </c>
      <c r="H378" s="31">
        <v>1</v>
      </c>
      <c r="I378" s="31">
        <v>0</v>
      </c>
      <c r="J378" s="22">
        <v>1</v>
      </c>
      <c r="K378" s="34"/>
      <c r="L378" s="31"/>
      <c r="M378" s="31">
        <f t="shared" si="263"/>
        <v>0</v>
      </c>
      <c r="N378" s="31">
        <f t="shared" si="264"/>
        <v>0</v>
      </c>
      <c r="O378" s="31">
        <f t="shared" si="265"/>
        <v>0</v>
      </c>
      <c r="P378" s="31">
        <f t="shared" si="266"/>
        <v>0</v>
      </c>
      <c r="Q378" s="143"/>
      <c r="R378" s="39"/>
      <c r="S378" s="39"/>
      <c r="T378" s="39"/>
      <c r="U378" s="39"/>
      <c r="V378" s="39"/>
      <c r="W378" s="39"/>
      <c r="X378" s="39"/>
      <c r="Y378" s="39"/>
      <c r="Z378" s="39"/>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c r="AW378" s="39"/>
    </row>
    <row r="379" spans="1:49" s="10" customFormat="1" x14ac:dyDescent="0.3">
      <c r="A379" s="13" t="s">
        <v>795</v>
      </c>
      <c r="B379" s="20">
        <v>5</v>
      </c>
      <c r="C379" s="20"/>
      <c r="D379" s="7" t="s">
        <v>205</v>
      </c>
      <c r="E379" s="18" t="s">
        <v>187</v>
      </c>
      <c r="F379" s="31">
        <v>0</v>
      </c>
      <c r="G379" s="31">
        <v>0</v>
      </c>
      <c r="H379" s="31">
        <v>2</v>
      </c>
      <c r="I379" s="31">
        <v>0</v>
      </c>
      <c r="J379" s="22">
        <v>2</v>
      </c>
      <c r="K379" s="34"/>
      <c r="L379" s="31"/>
      <c r="M379" s="31">
        <f t="shared" si="263"/>
        <v>0</v>
      </c>
      <c r="N379" s="31">
        <f t="shared" si="264"/>
        <v>0</v>
      </c>
      <c r="O379" s="31">
        <f t="shared" si="265"/>
        <v>0</v>
      </c>
      <c r="P379" s="31">
        <f t="shared" si="266"/>
        <v>0</v>
      </c>
      <c r="Q379" s="143"/>
      <c r="R379" s="39"/>
      <c r="S379" s="39"/>
      <c r="T379" s="39"/>
      <c r="U379" s="39"/>
      <c r="V379" s="39"/>
      <c r="W379" s="39"/>
      <c r="X379" s="39"/>
      <c r="Y379" s="39"/>
      <c r="Z379" s="39"/>
      <c r="AA379" s="39"/>
      <c r="AB379" s="39"/>
      <c r="AC379" s="39"/>
      <c r="AD379" s="39"/>
      <c r="AE379" s="39"/>
      <c r="AF379" s="39"/>
      <c r="AG379" s="39"/>
      <c r="AH379" s="39"/>
      <c r="AI379" s="39"/>
      <c r="AJ379" s="39"/>
      <c r="AK379" s="39"/>
      <c r="AL379" s="39"/>
      <c r="AM379" s="39"/>
      <c r="AN379" s="39"/>
      <c r="AO379" s="39"/>
      <c r="AP379" s="39"/>
      <c r="AQ379" s="39"/>
      <c r="AR379" s="39"/>
      <c r="AS379" s="39"/>
      <c r="AT379" s="39"/>
      <c r="AU379" s="39"/>
      <c r="AV379" s="39"/>
      <c r="AW379" s="39"/>
    </row>
    <row r="380" spans="1:49" s="10" customFormat="1" x14ac:dyDescent="0.3">
      <c r="A380" s="13" t="s">
        <v>796</v>
      </c>
      <c r="B380" s="20">
        <v>6</v>
      </c>
      <c r="C380" s="20"/>
      <c r="D380" s="7" t="s">
        <v>206</v>
      </c>
      <c r="E380" s="18" t="s">
        <v>187</v>
      </c>
      <c r="F380" s="31">
        <v>0</v>
      </c>
      <c r="G380" s="31">
        <v>0</v>
      </c>
      <c r="H380" s="31">
        <v>1</v>
      </c>
      <c r="I380" s="31">
        <v>0</v>
      </c>
      <c r="J380" s="22">
        <v>1</v>
      </c>
      <c r="K380" s="34"/>
      <c r="L380" s="31"/>
      <c r="M380" s="31">
        <f t="shared" si="263"/>
        <v>0</v>
      </c>
      <c r="N380" s="31">
        <f t="shared" si="264"/>
        <v>0</v>
      </c>
      <c r="O380" s="31">
        <f t="shared" si="265"/>
        <v>0</v>
      </c>
      <c r="P380" s="31">
        <f t="shared" si="266"/>
        <v>0</v>
      </c>
      <c r="Q380" s="143"/>
      <c r="R380" s="39"/>
      <c r="S380" s="39"/>
      <c r="T380" s="39"/>
      <c r="U380" s="39"/>
      <c r="V380" s="39"/>
      <c r="W380" s="39"/>
      <c r="X380" s="39"/>
      <c r="Y380" s="39"/>
      <c r="Z380" s="39"/>
      <c r="AA380" s="39"/>
      <c r="AB380" s="39"/>
      <c r="AC380" s="39"/>
      <c r="AD380" s="39"/>
      <c r="AE380" s="39"/>
      <c r="AF380" s="39"/>
      <c r="AG380" s="39"/>
      <c r="AH380" s="39"/>
      <c r="AI380" s="39"/>
      <c r="AJ380" s="39"/>
      <c r="AK380" s="39"/>
      <c r="AL380" s="39"/>
      <c r="AM380" s="39"/>
      <c r="AN380" s="39"/>
      <c r="AO380" s="39"/>
      <c r="AP380" s="39"/>
      <c r="AQ380" s="39"/>
      <c r="AR380" s="39"/>
      <c r="AS380" s="39"/>
      <c r="AT380" s="39"/>
      <c r="AU380" s="39"/>
      <c r="AV380" s="39"/>
      <c r="AW380" s="39"/>
    </row>
    <row r="381" spans="1:49" s="10" customFormat="1" x14ac:dyDescent="0.3">
      <c r="A381" s="13" t="s">
        <v>797</v>
      </c>
      <c r="B381" s="20">
        <v>7</v>
      </c>
      <c r="C381" s="20"/>
      <c r="D381" s="7" t="s">
        <v>207</v>
      </c>
      <c r="E381" s="18" t="s">
        <v>187</v>
      </c>
      <c r="F381" s="31">
        <v>3</v>
      </c>
      <c r="G381" s="31">
        <v>1</v>
      </c>
      <c r="H381" s="31">
        <v>2</v>
      </c>
      <c r="I381" s="31">
        <v>0</v>
      </c>
      <c r="J381" s="22">
        <v>6</v>
      </c>
      <c r="K381" s="34"/>
      <c r="L381" s="31"/>
      <c r="M381" s="31">
        <f t="shared" si="263"/>
        <v>0</v>
      </c>
      <c r="N381" s="31">
        <f t="shared" si="264"/>
        <v>0</v>
      </c>
      <c r="O381" s="31">
        <f t="shared" si="265"/>
        <v>0</v>
      </c>
      <c r="P381" s="31">
        <f t="shared" si="266"/>
        <v>0</v>
      </c>
      <c r="Q381" s="143"/>
      <c r="R381" s="39"/>
      <c r="S381" s="39"/>
      <c r="T381" s="39"/>
      <c r="U381" s="39"/>
      <c r="V381" s="39"/>
      <c r="W381" s="39"/>
      <c r="X381" s="39"/>
      <c r="Y381" s="39"/>
      <c r="Z381" s="39"/>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c r="AW381" s="39"/>
    </row>
    <row r="382" spans="1:49" s="10" customFormat="1" x14ac:dyDescent="0.3">
      <c r="A382" s="13" t="s">
        <v>798</v>
      </c>
      <c r="B382" s="20">
        <v>8</v>
      </c>
      <c r="C382" s="20"/>
      <c r="D382" s="7" t="s">
        <v>208</v>
      </c>
      <c r="E382" s="18" t="s">
        <v>64</v>
      </c>
      <c r="F382" s="31">
        <v>20</v>
      </c>
      <c r="G382" s="31">
        <v>8.6</v>
      </c>
      <c r="H382" s="31">
        <v>18.100000000000001</v>
      </c>
      <c r="I382" s="31">
        <v>0</v>
      </c>
      <c r="J382" s="22">
        <v>46.7</v>
      </c>
      <c r="K382" s="34"/>
      <c r="L382" s="31"/>
      <c r="M382" s="31">
        <f t="shared" si="263"/>
        <v>0</v>
      </c>
      <c r="N382" s="31">
        <f t="shared" si="264"/>
        <v>0</v>
      </c>
      <c r="O382" s="31">
        <f t="shared" si="265"/>
        <v>0</v>
      </c>
      <c r="P382" s="31">
        <f t="shared" si="266"/>
        <v>0</v>
      </c>
      <c r="Q382" s="143"/>
      <c r="R382" s="39"/>
      <c r="S382" s="39"/>
      <c r="T382" s="39"/>
      <c r="U382" s="39"/>
      <c r="V382" s="39"/>
      <c r="W382" s="39"/>
      <c r="X382" s="39"/>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c r="AW382" s="39"/>
    </row>
    <row r="383" spans="1:49" s="10" customFormat="1" ht="46.8" x14ac:dyDescent="0.3">
      <c r="A383" s="13" t="s">
        <v>799</v>
      </c>
      <c r="B383" s="20">
        <v>9</v>
      </c>
      <c r="C383" s="20"/>
      <c r="D383" s="7" t="s">
        <v>209</v>
      </c>
      <c r="E383" s="18" t="s">
        <v>187</v>
      </c>
      <c r="F383" s="31">
        <v>84</v>
      </c>
      <c r="G383" s="31">
        <v>18</v>
      </c>
      <c r="H383" s="31">
        <v>54</v>
      </c>
      <c r="I383" s="31">
        <v>0</v>
      </c>
      <c r="J383" s="22">
        <v>156</v>
      </c>
      <c r="K383" s="34"/>
      <c r="L383" s="31"/>
      <c r="M383" s="31">
        <f t="shared" si="263"/>
        <v>0</v>
      </c>
      <c r="N383" s="31">
        <f t="shared" si="264"/>
        <v>0</v>
      </c>
      <c r="O383" s="31">
        <f t="shared" si="265"/>
        <v>0</v>
      </c>
      <c r="P383" s="31">
        <f t="shared" si="266"/>
        <v>0</v>
      </c>
      <c r="Q383" s="143"/>
      <c r="R383" s="39"/>
      <c r="S383" s="39"/>
      <c r="T383" s="39"/>
      <c r="U383" s="39"/>
      <c r="V383" s="39"/>
      <c r="W383" s="39"/>
      <c r="X383" s="39"/>
      <c r="Y383" s="39"/>
      <c r="Z383" s="39"/>
      <c r="AA383" s="39"/>
      <c r="AB383" s="39"/>
      <c r="AC383" s="39"/>
      <c r="AD383" s="39"/>
      <c r="AE383" s="39"/>
      <c r="AF383" s="39"/>
      <c r="AG383" s="39"/>
      <c r="AH383" s="39"/>
      <c r="AI383" s="39"/>
      <c r="AJ383" s="39"/>
      <c r="AK383" s="39"/>
      <c r="AL383" s="39"/>
      <c r="AM383" s="39"/>
      <c r="AN383" s="39"/>
      <c r="AO383" s="39"/>
      <c r="AP383" s="39"/>
      <c r="AQ383" s="39"/>
      <c r="AR383" s="39"/>
      <c r="AS383" s="39"/>
      <c r="AT383" s="39"/>
      <c r="AU383" s="39"/>
      <c r="AV383" s="39"/>
      <c r="AW383" s="39"/>
    </row>
    <row r="384" spans="1:49" s="10" customFormat="1" x14ac:dyDescent="0.3">
      <c r="A384" s="13" t="s">
        <v>800</v>
      </c>
      <c r="B384" s="20">
        <v>10</v>
      </c>
      <c r="C384" s="20"/>
      <c r="D384" s="7" t="s">
        <v>210</v>
      </c>
      <c r="E384" s="18" t="s">
        <v>187</v>
      </c>
      <c r="F384" s="31">
        <v>84</v>
      </c>
      <c r="G384" s="31">
        <v>18</v>
      </c>
      <c r="H384" s="31">
        <v>54</v>
      </c>
      <c r="I384" s="31">
        <v>0</v>
      </c>
      <c r="J384" s="22">
        <v>156</v>
      </c>
      <c r="K384" s="34"/>
      <c r="L384" s="31"/>
      <c r="M384" s="31">
        <f t="shared" si="263"/>
        <v>0</v>
      </c>
      <c r="N384" s="31">
        <f t="shared" si="264"/>
        <v>0</v>
      </c>
      <c r="O384" s="31">
        <f t="shared" si="265"/>
        <v>0</v>
      </c>
      <c r="P384" s="31">
        <f t="shared" si="266"/>
        <v>0</v>
      </c>
      <c r="Q384" s="143"/>
      <c r="R384" s="39"/>
      <c r="S384" s="39"/>
      <c r="T384" s="39"/>
      <c r="U384" s="39"/>
      <c r="V384" s="39"/>
      <c r="W384" s="39"/>
      <c r="X384" s="39"/>
      <c r="Y384" s="39"/>
      <c r="Z384" s="39"/>
      <c r="AA384" s="39"/>
      <c r="AB384" s="39"/>
      <c r="AC384" s="39"/>
      <c r="AD384" s="39"/>
      <c r="AE384" s="39"/>
      <c r="AF384" s="39"/>
      <c r="AG384" s="39"/>
      <c r="AH384" s="39"/>
      <c r="AI384" s="39"/>
      <c r="AJ384" s="39"/>
      <c r="AK384" s="39"/>
      <c r="AL384" s="39"/>
      <c r="AM384" s="39"/>
      <c r="AN384" s="39"/>
      <c r="AO384" s="39"/>
      <c r="AP384" s="39"/>
      <c r="AQ384" s="39"/>
      <c r="AR384" s="39"/>
      <c r="AS384" s="39"/>
      <c r="AT384" s="39"/>
      <c r="AU384" s="39"/>
      <c r="AV384" s="39"/>
      <c r="AW384" s="39"/>
    </row>
    <row r="385" spans="1:49" s="5" customFormat="1" x14ac:dyDescent="0.3">
      <c r="A385" s="13" t="s">
        <v>801</v>
      </c>
      <c r="B385" s="20">
        <v>11</v>
      </c>
      <c r="C385" s="20"/>
      <c r="D385" s="7" t="s">
        <v>211</v>
      </c>
      <c r="E385" s="18" t="s">
        <v>187</v>
      </c>
      <c r="F385" s="31">
        <v>84</v>
      </c>
      <c r="G385" s="31">
        <v>18</v>
      </c>
      <c r="H385" s="31">
        <v>54</v>
      </c>
      <c r="I385" s="31">
        <v>0</v>
      </c>
      <c r="J385" s="22">
        <v>156</v>
      </c>
      <c r="K385" s="34"/>
      <c r="L385" s="31"/>
      <c r="M385" s="31">
        <f t="shared" si="263"/>
        <v>0</v>
      </c>
      <c r="N385" s="31">
        <f t="shared" si="264"/>
        <v>0</v>
      </c>
      <c r="O385" s="31">
        <f t="shared" si="265"/>
        <v>0</v>
      </c>
      <c r="P385" s="31">
        <f t="shared" si="266"/>
        <v>0</v>
      </c>
      <c r="Q385" s="146"/>
      <c r="R385" s="39"/>
      <c r="S385" s="39"/>
      <c r="T385" s="39"/>
      <c r="U385" s="39"/>
      <c r="V385" s="39"/>
      <c r="W385" s="39"/>
      <c r="X385" s="39"/>
      <c r="Y385" s="39"/>
      <c r="Z385" s="39"/>
      <c r="AA385" s="39"/>
      <c r="AB385" s="39"/>
      <c r="AC385" s="39"/>
      <c r="AD385" s="39"/>
      <c r="AE385" s="39"/>
      <c r="AF385" s="39"/>
      <c r="AG385" s="39"/>
      <c r="AH385" s="39"/>
      <c r="AI385" s="39"/>
      <c r="AJ385" s="39"/>
      <c r="AK385" s="39"/>
      <c r="AL385" s="39"/>
      <c r="AM385" s="39"/>
      <c r="AN385" s="39"/>
      <c r="AO385" s="39"/>
      <c r="AP385" s="39"/>
      <c r="AQ385" s="39"/>
      <c r="AR385" s="39"/>
      <c r="AS385" s="39"/>
      <c r="AT385" s="39"/>
      <c r="AU385" s="39"/>
      <c r="AV385" s="39"/>
      <c r="AW385" s="39"/>
    </row>
    <row r="386" spans="1:49" s="5" customFormat="1" ht="31.2" x14ac:dyDescent="0.3">
      <c r="A386" s="13" t="s">
        <v>802</v>
      </c>
      <c r="B386" s="20">
        <v>12</v>
      </c>
      <c r="C386" s="20"/>
      <c r="D386" s="7" t="s">
        <v>212</v>
      </c>
      <c r="E386" s="18" t="s">
        <v>64</v>
      </c>
      <c r="F386" s="31">
        <v>116.9</v>
      </c>
      <c r="G386" s="31">
        <v>33.799999999999997</v>
      </c>
      <c r="H386" s="31">
        <v>49.4</v>
      </c>
      <c r="I386" s="31">
        <v>0</v>
      </c>
      <c r="J386" s="22">
        <v>200.1</v>
      </c>
      <c r="K386" s="34"/>
      <c r="L386" s="31"/>
      <c r="M386" s="31">
        <f t="shared" si="263"/>
        <v>0</v>
      </c>
      <c r="N386" s="31">
        <f t="shared" si="264"/>
        <v>0</v>
      </c>
      <c r="O386" s="31">
        <f t="shared" si="265"/>
        <v>0</v>
      </c>
      <c r="P386" s="31">
        <f t="shared" si="266"/>
        <v>0</v>
      </c>
      <c r="Q386" s="143"/>
      <c r="R386" s="39"/>
      <c r="S386" s="39"/>
      <c r="T386" s="39"/>
      <c r="U386" s="39"/>
      <c r="V386" s="39"/>
      <c r="W386" s="39"/>
      <c r="X386" s="39"/>
      <c r="Y386" s="39"/>
      <c r="Z386" s="39"/>
      <c r="AA386" s="39"/>
      <c r="AB386" s="39"/>
      <c r="AC386" s="39"/>
      <c r="AD386" s="39"/>
      <c r="AE386" s="39"/>
      <c r="AF386" s="39"/>
      <c r="AG386" s="39"/>
      <c r="AH386" s="39"/>
      <c r="AI386" s="39"/>
      <c r="AJ386" s="39"/>
      <c r="AK386" s="39"/>
      <c r="AL386" s="39"/>
      <c r="AM386" s="39"/>
      <c r="AN386" s="39"/>
      <c r="AO386" s="39"/>
      <c r="AP386" s="39"/>
      <c r="AQ386" s="39"/>
      <c r="AR386" s="39"/>
      <c r="AS386" s="39"/>
      <c r="AT386" s="39"/>
      <c r="AU386" s="39"/>
      <c r="AV386" s="39"/>
      <c r="AW386" s="39"/>
    </row>
    <row r="387" spans="1:49" s="5" customFormat="1" ht="31.2" x14ac:dyDescent="0.3">
      <c r="A387" s="13" t="s">
        <v>803</v>
      </c>
      <c r="B387" s="20">
        <v>13</v>
      </c>
      <c r="C387" s="20"/>
      <c r="D387" s="7" t="s">
        <v>213</v>
      </c>
      <c r="E387" s="18" t="s">
        <v>64</v>
      </c>
      <c r="F387" s="31">
        <v>109.2</v>
      </c>
      <c r="G387" s="31">
        <v>28.6</v>
      </c>
      <c r="H387" s="31">
        <v>18.2</v>
      </c>
      <c r="I387" s="31">
        <v>0</v>
      </c>
      <c r="J387" s="22">
        <v>156</v>
      </c>
      <c r="K387" s="34"/>
      <c r="L387" s="31"/>
      <c r="M387" s="31">
        <f t="shared" si="263"/>
        <v>0</v>
      </c>
      <c r="N387" s="31">
        <f t="shared" si="264"/>
        <v>0</v>
      </c>
      <c r="O387" s="31">
        <f t="shared" si="265"/>
        <v>0</v>
      </c>
      <c r="P387" s="31">
        <f t="shared" si="266"/>
        <v>0</v>
      </c>
      <c r="Q387" s="143"/>
      <c r="R387" s="39"/>
      <c r="S387" s="39"/>
      <c r="T387" s="39"/>
      <c r="U387" s="39"/>
      <c r="V387" s="39"/>
      <c r="W387" s="39"/>
      <c r="X387" s="39"/>
      <c r="Y387" s="39"/>
      <c r="Z387" s="39"/>
      <c r="AA387" s="39"/>
      <c r="AB387" s="39"/>
      <c r="AC387" s="39"/>
      <c r="AD387" s="39"/>
      <c r="AE387" s="39"/>
      <c r="AF387" s="39"/>
      <c r="AG387" s="39"/>
      <c r="AH387" s="39"/>
      <c r="AI387" s="39"/>
      <c r="AJ387" s="39"/>
      <c r="AK387" s="39"/>
      <c r="AL387" s="39"/>
      <c r="AM387" s="39"/>
      <c r="AN387" s="39"/>
      <c r="AO387" s="39"/>
      <c r="AP387" s="39"/>
      <c r="AQ387" s="39"/>
      <c r="AR387" s="39"/>
      <c r="AS387" s="39"/>
      <c r="AT387" s="39"/>
      <c r="AU387" s="39"/>
      <c r="AV387" s="39"/>
      <c r="AW387" s="39"/>
    </row>
    <row r="388" spans="1:49" s="5" customFormat="1" x14ac:dyDescent="0.3">
      <c r="A388" s="13" t="s">
        <v>804</v>
      </c>
      <c r="B388" s="20">
        <v>14</v>
      </c>
      <c r="C388" s="20"/>
      <c r="D388" s="7" t="s">
        <v>214</v>
      </c>
      <c r="E388" s="18" t="s">
        <v>187</v>
      </c>
      <c r="F388" s="31">
        <v>0</v>
      </c>
      <c r="G388" s="31">
        <v>0</v>
      </c>
      <c r="H388" s="31">
        <v>1</v>
      </c>
      <c r="I388" s="31">
        <v>0</v>
      </c>
      <c r="J388" s="22">
        <v>1</v>
      </c>
      <c r="K388" s="34"/>
      <c r="L388" s="31"/>
      <c r="M388" s="31">
        <f t="shared" si="263"/>
        <v>0</v>
      </c>
      <c r="N388" s="31">
        <f t="shared" si="264"/>
        <v>0</v>
      </c>
      <c r="O388" s="31">
        <f t="shared" si="265"/>
        <v>0</v>
      </c>
      <c r="P388" s="31">
        <f t="shared" si="266"/>
        <v>0</v>
      </c>
      <c r="Q388" s="143"/>
      <c r="R388" s="39"/>
      <c r="S388" s="39"/>
      <c r="T388" s="39"/>
      <c r="U388" s="39"/>
      <c r="V388" s="39"/>
      <c r="W388" s="39"/>
      <c r="X388" s="39"/>
      <c r="Y388" s="39"/>
      <c r="Z388" s="39"/>
      <c r="AA388" s="39"/>
      <c r="AB388" s="39"/>
      <c r="AC388" s="39"/>
      <c r="AD388" s="39"/>
      <c r="AE388" s="39"/>
      <c r="AF388" s="39"/>
      <c r="AG388" s="39"/>
      <c r="AH388" s="39"/>
      <c r="AI388" s="39"/>
      <c r="AJ388" s="39"/>
      <c r="AK388" s="39"/>
      <c r="AL388" s="39"/>
      <c r="AM388" s="39"/>
      <c r="AN388" s="39"/>
      <c r="AO388" s="39"/>
      <c r="AP388" s="39"/>
      <c r="AQ388" s="39"/>
      <c r="AR388" s="39"/>
      <c r="AS388" s="39"/>
      <c r="AT388" s="39"/>
      <c r="AU388" s="39"/>
      <c r="AV388" s="39"/>
      <c r="AW388" s="39"/>
    </row>
    <row r="389" spans="1:49" s="5" customFormat="1" ht="62.4" x14ac:dyDescent="0.3">
      <c r="A389" s="13" t="s">
        <v>805</v>
      </c>
      <c r="B389" s="20">
        <v>15</v>
      </c>
      <c r="C389" s="20"/>
      <c r="D389" s="7" t="s">
        <v>215</v>
      </c>
      <c r="E389" s="18" t="s">
        <v>187</v>
      </c>
      <c r="F389" s="31">
        <v>0</v>
      </c>
      <c r="G389" s="31">
        <v>0</v>
      </c>
      <c r="H389" s="31">
        <v>2</v>
      </c>
      <c r="I389" s="31">
        <v>0</v>
      </c>
      <c r="J389" s="22">
        <v>2</v>
      </c>
      <c r="K389" s="34"/>
      <c r="L389" s="31"/>
      <c r="M389" s="31">
        <f t="shared" si="263"/>
        <v>0</v>
      </c>
      <c r="N389" s="31">
        <f t="shared" si="264"/>
        <v>0</v>
      </c>
      <c r="O389" s="31">
        <f t="shared" si="265"/>
        <v>0</v>
      </c>
      <c r="P389" s="31">
        <f t="shared" si="266"/>
        <v>0</v>
      </c>
      <c r="Q389" s="143"/>
      <c r="R389" s="39"/>
      <c r="S389" s="39"/>
      <c r="T389" s="39"/>
      <c r="U389" s="39"/>
      <c r="V389" s="39"/>
      <c r="W389" s="39"/>
      <c r="X389" s="39"/>
      <c r="Y389" s="39"/>
      <c r="Z389" s="39"/>
      <c r="AA389" s="39"/>
      <c r="AB389" s="39"/>
      <c r="AC389" s="39"/>
      <c r="AD389" s="39"/>
      <c r="AE389" s="39"/>
      <c r="AF389" s="39"/>
      <c r="AG389" s="39"/>
      <c r="AH389" s="39"/>
      <c r="AI389" s="39"/>
      <c r="AJ389" s="39"/>
      <c r="AK389" s="39"/>
      <c r="AL389" s="39"/>
      <c r="AM389" s="39"/>
      <c r="AN389" s="39"/>
      <c r="AO389" s="39"/>
      <c r="AP389" s="39"/>
      <c r="AQ389" s="39"/>
      <c r="AR389" s="39"/>
      <c r="AS389" s="39"/>
      <c r="AT389" s="39"/>
      <c r="AU389" s="39"/>
      <c r="AV389" s="39"/>
      <c r="AW389" s="39"/>
    </row>
    <row r="390" spans="1:49" s="5" customFormat="1" ht="31.2" x14ac:dyDescent="0.3">
      <c r="A390" s="13" t="s">
        <v>806</v>
      </c>
      <c r="B390" s="20" t="s">
        <v>216</v>
      </c>
      <c r="C390" s="20"/>
      <c r="D390" s="7" t="s">
        <v>244</v>
      </c>
      <c r="E390" s="18" t="s">
        <v>187</v>
      </c>
      <c r="F390" s="31">
        <v>0</v>
      </c>
      <c r="G390" s="31">
        <v>0</v>
      </c>
      <c r="H390" s="31">
        <v>1</v>
      </c>
      <c r="I390" s="31">
        <v>0</v>
      </c>
      <c r="J390" s="22">
        <v>1</v>
      </c>
      <c r="K390" s="34"/>
      <c r="L390" s="31"/>
      <c r="M390" s="31">
        <f t="shared" si="263"/>
        <v>0</v>
      </c>
      <c r="N390" s="31">
        <f t="shared" si="264"/>
        <v>0</v>
      </c>
      <c r="O390" s="31">
        <f t="shared" si="265"/>
        <v>0</v>
      </c>
      <c r="P390" s="31">
        <f t="shared" si="266"/>
        <v>0</v>
      </c>
      <c r="Q390" s="143"/>
      <c r="R390" s="39"/>
      <c r="S390" s="39"/>
      <c r="T390" s="39"/>
      <c r="U390" s="39"/>
      <c r="V390" s="39"/>
      <c r="W390" s="39"/>
      <c r="X390" s="39"/>
      <c r="Y390" s="39"/>
      <c r="Z390" s="39"/>
      <c r="AA390" s="39"/>
      <c r="AB390" s="39"/>
      <c r="AC390" s="39"/>
      <c r="AD390" s="39"/>
      <c r="AE390" s="39"/>
      <c r="AF390" s="39"/>
      <c r="AG390" s="39"/>
      <c r="AH390" s="39"/>
      <c r="AI390" s="39"/>
      <c r="AJ390" s="39"/>
      <c r="AK390" s="39"/>
      <c r="AL390" s="39"/>
      <c r="AM390" s="39"/>
      <c r="AN390" s="39"/>
      <c r="AO390" s="39"/>
      <c r="AP390" s="39"/>
      <c r="AQ390" s="39"/>
      <c r="AR390" s="39"/>
      <c r="AS390" s="39"/>
      <c r="AT390" s="39"/>
      <c r="AU390" s="39"/>
      <c r="AV390" s="39"/>
      <c r="AW390" s="39"/>
    </row>
    <row r="391" spans="1:49" s="5" customFormat="1" ht="31.2" x14ac:dyDescent="0.3">
      <c r="A391" s="13" t="s">
        <v>807</v>
      </c>
      <c r="B391" s="20" t="s">
        <v>217</v>
      </c>
      <c r="C391" s="20"/>
      <c r="D391" s="7" t="s">
        <v>245</v>
      </c>
      <c r="E391" s="18" t="s">
        <v>187</v>
      </c>
      <c r="F391" s="31">
        <v>0</v>
      </c>
      <c r="G391" s="31">
        <v>0</v>
      </c>
      <c r="H391" s="31">
        <v>7</v>
      </c>
      <c r="I391" s="31">
        <v>0</v>
      </c>
      <c r="J391" s="22">
        <v>7</v>
      </c>
      <c r="K391" s="34"/>
      <c r="L391" s="31"/>
      <c r="M391" s="31">
        <f t="shared" si="263"/>
        <v>0</v>
      </c>
      <c r="N391" s="31">
        <f t="shared" si="264"/>
        <v>0</v>
      </c>
      <c r="O391" s="31">
        <f t="shared" si="265"/>
        <v>0</v>
      </c>
      <c r="P391" s="31">
        <f t="shared" si="266"/>
        <v>0</v>
      </c>
      <c r="Q391" s="143"/>
      <c r="R391" s="39"/>
      <c r="S391" s="39"/>
      <c r="T391" s="39"/>
      <c r="U391" s="39"/>
      <c r="V391" s="39"/>
      <c r="W391" s="39"/>
      <c r="X391" s="39"/>
      <c r="Y391" s="39"/>
      <c r="Z391" s="39"/>
      <c r="AA391" s="39"/>
      <c r="AB391" s="39"/>
      <c r="AC391" s="39"/>
      <c r="AD391" s="39"/>
      <c r="AE391" s="39"/>
      <c r="AF391" s="39"/>
      <c r="AG391" s="39"/>
      <c r="AH391" s="39"/>
      <c r="AI391" s="39"/>
      <c r="AJ391" s="39"/>
      <c r="AK391" s="39"/>
      <c r="AL391" s="39"/>
      <c r="AM391" s="39"/>
      <c r="AN391" s="39"/>
      <c r="AO391" s="39"/>
      <c r="AP391" s="39"/>
      <c r="AQ391" s="39"/>
      <c r="AR391" s="39"/>
      <c r="AS391" s="39"/>
      <c r="AT391" s="39"/>
      <c r="AU391" s="39"/>
      <c r="AV391" s="39"/>
      <c r="AW391" s="39"/>
    </row>
    <row r="392" spans="1:49" s="5" customFormat="1" ht="31.2" x14ac:dyDescent="0.3">
      <c r="A392" s="13" t="s">
        <v>808</v>
      </c>
      <c r="B392" s="19" t="s">
        <v>218</v>
      </c>
      <c r="C392" s="19"/>
      <c r="D392" s="7" t="s">
        <v>246</v>
      </c>
      <c r="E392" s="18" t="s">
        <v>187</v>
      </c>
      <c r="F392" s="31">
        <v>0</v>
      </c>
      <c r="G392" s="31">
        <v>0</v>
      </c>
      <c r="H392" s="31">
        <v>3</v>
      </c>
      <c r="I392" s="31">
        <v>0</v>
      </c>
      <c r="J392" s="22">
        <v>3</v>
      </c>
      <c r="K392" s="34"/>
      <c r="L392" s="31"/>
      <c r="M392" s="31">
        <f t="shared" si="263"/>
        <v>0</v>
      </c>
      <c r="N392" s="31">
        <f t="shared" si="264"/>
        <v>0</v>
      </c>
      <c r="O392" s="31">
        <f t="shared" si="265"/>
        <v>0</v>
      </c>
      <c r="P392" s="31">
        <f t="shared" si="266"/>
        <v>0</v>
      </c>
      <c r="Q392" s="143"/>
      <c r="R392" s="39"/>
      <c r="S392" s="39"/>
      <c r="T392" s="39"/>
      <c r="U392" s="39"/>
      <c r="V392" s="39"/>
      <c r="W392" s="39"/>
      <c r="X392" s="39"/>
      <c r="Y392" s="39"/>
      <c r="Z392" s="39"/>
      <c r="AA392" s="39"/>
      <c r="AB392" s="39"/>
      <c r="AC392" s="39"/>
      <c r="AD392" s="39"/>
      <c r="AE392" s="39"/>
      <c r="AF392" s="39"/>
      <c r="AG392" s="39"/>
      <c r="AH392" s="39"/>
      <c r="AI392" s="39"/>
      <c r="AJ392" s="39"/>
      <c r="AK392" s="39"/>
      <c r="AL392" s="39"/>
      <c r="AM392" s="39"/>
      <c r="AN392" s="39"/>
      <c r="AO392" s="39"/>
      <c r="AP392" s="39"/>
      <c r="AQ392" s="39"/>
      <c r="AR392" s="39"/>
      <c r="AS392" s="39"/>
      <c r="AT392" s="39"/>
      <c r="AU392" s="39"/>
      <c r="AV392" s="39"/>
      <c r="AW392" s="39"/>
    </row>
    <row r="393" spans="1:49" s="5" customFormat="1" x14ac:dyDescent="0.3">
      <c r="A393" s="13" t="s">
        <v>809</v>
      </c>
      <c r="B393" s="19"/>
      <c r="C393" s="19"/>
      <c r="D393" s="7" t="s">
        <v>248</v>
      </c>
      <c r="E393" s="20" t="s">
        <v>187</v>
      </c>
      <c r="F393" s="31">
        <v>0</v>
      </c>
      <c r="G393" s="31">
        <v>0</v>
      </c>
      <c r="H393" s="31">
        <v>1</v>
      </c>
      <c r="I393" s="31">
        <v>0</v>
      </c>
      <c r="J393" s="28">
        <v>1</v>
      </c>
      <c r="K393" s="34"/>
      <c r="L393" s="31"/>
      <c r="M393" s="31">
        <f t="shared" si="263"/>
        <v>0</v>
      </c>
      <c r="N393" s="31">
        <f t="shared" si="264"/>
        <v>0</v>
      </c>
      <c r="O393" s="31">
        <f t="shared" si="265"/>
        <v>0</v>
      </c>
      <c r="P393" s="31">
        <f t="shared" si="266"/>
        <v>0</v>
      </c>
      <c r="Q393" s="143"/>
      <c r="R393" s="39"/>
      <c r="S393" s="39"/>
      <c r="T393" s="39"/>
      <c r="U393" s="39"/>
      <c r="V393" s="39"/>
      <c r="W393" s="39"/>
      <c r="X393" s="39"/>
      <c r="Y393" s="39"/>
      <c r="Z393" s="39"/>
      <c r="AA393" s="39"/>
      <c r="AB393" s="39"/>
      <c r="AC393" s="39"/>
      <c r="AD393" s="39"/>
      <c r="AE393" s="39"/>
      <c r="AF393" s="39"/>
      <c r="AG393" s="39"/>
      <c r="AH393" s="39"/>
      <c r="AI393" s="39"/>
      <c r="AJ393" s="39"/>
      <c r="AK393" s="39"/>
      <c r="AL393" s="39"/>
      <c r="AM393" s="39"/>
      <c r="AN393" s="39"/>
      <c r="AO393" s="39"/>
      <c r="AP393" s="39"/>
      <c r="AQ393" s="39"/>
      <c r="AR393" s="39"/>
      <c r="AS393" s="39"/>
      <c r="AT393" s="39"/>
      <c r="AU393" s="39"/>
      <c r="AV393" s="39"/>
      <c r="AW393" s="39"/>
    </row>
    <row r="394" spans="1:49" s="5" customFormat="1" ht="62.4" x14ac:dyDescent="0.3">
      <c r="A394" s="13" t="s">
        <v>810</v>
      </c>
      <c r="B394" s="19"/>
      <c r="C394" s="19"/>
      <c r="D394" s="7" t="s">
        <v>247</v>
      </c>
      <c r="E394" s="20" t="s">
        <v>187</v>
      </c>
      <c r="F394" s="31">
        <v>0</v>
      </c>
      <c r="G394" s="31">
        <v>0</v>
      </c>
      <c r="H394" s="31">
        <v>1</v>
      </c>
      <c r="I394" s="31">
        <v>0</v>
      </c>
      <c r="J394" s="28">
        <v>1</v>
      </c>
      <c r="K394" s="34"/>
      <c r="L394" s="31"/>
      <c r="M394" s="31">
        <f t="shared" si="263"/>
        <v>0</v>
      </c>
      <c r="N394" s="31">
        <f t="shared" si="264"/>
        <v>0</v>
      </c>
      <c r="O394" s="31">
        <f t="shared" si="265"/>
        <v>0</v>
      </c>
      <c r="P394" s="31">
        <f t="shared" si="266"/>
        <v>0</v>
      </c>
      <c r="Q394" s="143" t="s">
        <v>377</v>
      </c>
      <c r="R394" s="39"/>
      <c r="S394" s="39"/>
      <c r="T394" s="39"/>
      <c r="U394" s="39"/>
      <c r="V394" s="39"/>
      <c r="W394" s="39"/>
      <c r="X394" s="39"/>
      <c r="Y394" s="39"/>
      <c r="Z394" s="39"/>
      <c r="AA394" s="39"/>
      <c r="AB394" s="39"/>
      <c r="AC394" s="39"/>
      <c r="AD394" s="39"/>
      <c r="AE394" s="39"/>
      <c r="AF394" s="39"/>
      <c r="AG394" s="39"/>
      <c r="AH394" s="39"/>
      <c r="AI394" s="39"/>
      <c r="AJ394" s="39"/>
      <c r="AK394" s="39"/>
      <c r="AL394" s="39"/>
      <c r="AM394" s="39"/>
      <c r="AN394" s="39"/>
      <c r="AO394" s="39"/>
      <c r="AP394" s="39"/>
      <c r="AQ394" s="39"/>
      <c r="AR394" s="39"/>
      <c r="AS394" s="39"/>
      <c r="AT394" s="39"/>
      <c r="AU394" s="39"/>
      <c r="AV394" s="39"/>
      <c r="AW394" s="39"/>
    </row>
    <row r="395" spans="1:49" s="5" customFormat="1" x14ac:dyDescent="0.3">
      <c r="A395" s="13" t="s">
        <v>811</v>
      </c>
      <c r="B395" s="21"/>
      <c r="C395" s="21"/>
      <c r="D395" s="7" t="s">
        <v>273</v>
      </c>
      <c r="E395" s="20" t="s">
        <v>187</v>
      </c>
      <c r="F395" s="31">
        <v>0</v>
      </c>
      <c r="G395" s="31">
        <v>0</v>
      </c>
      <c r="H395" s="31">
        <v>1</v>
      </c>
      <c r="I395" s="31">
        <v>0</v>
      </c>
      <c r="J395" s="28">
        <v>1</v>
      </c>
      <c r="K395" s="34"/>
      <c r="L395" s="31"/>
      <c r="M395" s="31">
        <f t="shared" si="263"/>
        <v>0</v>
      </c>
      <c r="N395" s="31">
        <f t="shared" si="264"/>
        <v>0</v>
      </c>
      <c r="O395" s="31">
        <f t="shared" si="265"/>
        <v>0</v>
      </c>
      <c r="P395" s="31">
        <f t="shared" si="266"/>
        <v>0</v>
      </c>
      <c r="Q395" s="143"/>
      <c r="R395" s="39"/>
      <c r="S395" s="39"/>
      <c r="T395" s="39"/>
      <c r="U395" s="39"/>
      <c r="V395" s="39"/>
      <c r="W395" s="39"/>
      <c r="X395" s="39"/>
      <c r="Y395" s="39"/>
      <c r="Z395" s="39"/>
      <c r="AA395" s="39"/>
      <c r="AB395" s="39"/>
      <c r="AC395" s="39"/>
      <c r="AD395" s="39"/>
      <c r="AE395" s="39"/>
      <c r="AF395" s="39"/>
      <c r="AG395" s="39"/>
      <c r="AH395" s="39"/>
      <c r="AI395" s="39"/>
      <c r="AJ395" s="39"/>
      <c r="AK395" s="39"/>
      <c r="AL395" s="39"/>
      <c r="AM395" s="39"/>
      <c r="AN395" s="39"/>
      <c r="AO395" s="39"/>
      <c r="AP395" s="39"/>
      <c r="AQ395" s="39"/>
      <c r="AR395" s="39"/>
      <c r="AS395" s="39"/>
      <c r="AT395" s="39"/>
      <c r="AU395" s="39"/>
      <c r="AV395" s="39"/>
      <c r="AW395" s="39"/>
    </row>
    <row r="396" spans="1:49" s="5" customFormat="1" x14ac:dyDescent="0.3">
      <c r="A396" s="13" t="s">
        <v>812</v>
      </c>
      <c r="B396" s="21"/>
      <c r="C396" s="21"/>
      <c r="D396" s="7" t="s">
        <v>274</v>
      </c>
      <c r="E396" s="20" t="s">
        <v>187</v>
      </c>
      <c r="F396" s="31">
        <v>0</v>
      </c>
      <c r="G396" s="31">
        <v>0</v>
      </c>
      <c r="H396" s="31">
        <v>1</v>
      </c>
      <c r="I396" s="31">
        <v>0</v>
      </c>
      <c r="J396" s="28">
        <v>1</v>
      </c>
      <c r="K396" s="34"/>
      <c r="L396" s="31"/>
      <c r="M396" s="31">
        <f t="shared" si="263"/>
        <v>0</v>
      </c>
      <c r="N396" s="31">
        <f t="shared" si="264"/>
        <v>0</v>
      </c>
      <c r="O396" s="31">
        <f t="shared" si="265"/>
        <v>0</v>
      </c>
      <c r="P396" s="31">
        <f t="shared" si="266"/>
        <v>0</v>
      </c>
      <c r="Q396" s="143"/>
      <c r="R396" s="39"/>
      <c r="S396" s="39"/>
      <c r="T396" s="39"/>
      <c r="U396" s="39"/>
      <c r="V396" s="39"/>
      <c r="W396" s="39"/>
      <c r="X396" s="39"/>
      <c r="Y396" s="39"/>
      <c r="Z396" s="39"/>
      <c r="AA396" s="39"/>
      <c r="AB396" s="39"/>
      <c r="AC396" s="39"/>
      <c r="AD396" s="39"/>
      <c r="AE396" s="39"/>
      <c r="AF396" s="39"/>
      <c r="AG396" s="39"/>
      <c r="AH396" s="39"/>
      <c r="AI396" s="39"/>
      <c r="AJ396" s="39"/>
      <c r="AK396" s="39"/>
      <c r="AL396" s="39"/>
      <c r="AM396" s="39"/>
      <c r="AN396" s="39"/>
      <c r="AO396" s="39"/>
      <c r="AP396" s="39"/>
      <c r="AQ396" s="39"/>
      <c r="AR396" s="39"/>
      <c r="AS396" s="39"/>
      <c r="AT396" s="39"/>
      <c r="AU396" s="39"/>
      <c r="AV396" s="39"/>
      <c r="AW396" s="39"/>
    </row>
    <row r="397" spans="1:49" s="5" customFormat="1" ht="31.2" x14ac:dyDescent="0.3">
      <c r="A397" s="13" t="s">
        <v>813</v>
      </c>
      <c r="B397" s="20" t="s">
        <v>219</v>
      </c>
      <c r="C397" s="20"/>
      <c r="D397" s="7" t="s">
        <v>249</v>
      </c>
      <c r="E397" s="20" t="s">
        <v>187</v>
      </c>
      <c r="F397" s="31">
        <v>3</v>
      </c>
      <c r="G397" s="31">
        <v>0</v>
      </c>
      <c r="H397" s="31">
        <v>1</v>
      </c>
      <c r="I397" s="31">
        <v>0</v>
      </c>
      <c r="J397" s="28">
        <v>4</v>
      </c>
      <c r="K397" s="34"/>
      <c r="L397" s="31"/>
      <c r="M397" s="31">
        <f t="shared" si="263"/>
        <v>0</v>
      </c>
      <c r="N397" s="31">
        <f t="shared" si="264"/>
        <v>0</v>
      </c>
      <c r="O397" s="31">
        <f t="shared" si="265"/>
        <v>0</v>
      </c>
      <c r="P397" s="31">
        <f t="shared" si="266"/>
        <v>0</v>
      </c>
      <c r="Q397" s="143" t="s">
        <v>390</v>
      </c>
      <c r="R397" s="39"/>
      <c r="S397" s="39"/>
      <c r="T397" s="39"/>
      <c r="U397" s="39"/>
      <c r="V397" s="39"/>
      <c r="W397" s="39"/>
      <c r="X397" s="39"/>
      <c r="Y397" s="39"/>
      <c r="Z397" s="39"/>
      <c r="AA397" s="39"/>
      <c r="AB397" s="39"/>
      <c r="AC397" s="39"/>
      <c r="AD397" s="39"/>
      <c r="AE397" s="39"/>
      <c r="AF397" s="39"/>
      <c r="AG397" s="39"/>
      <c r="AH397" s="39"/>
      <c r="AI397" s="39"/>
      <c r="AJ397" s="39"/>
      <c r="AK397" s="39"/>
      <c r="AL397" s="39"/>
      <c r="AM397" s="39"/>
      <c r="AN397" s="39"/>
      <c r="AO397" s="39"/>
      <c r="AP397" s="39"/>
      <c r="AQ397" s="39"/>
      <c r="AR397" s="39"/>
      <c r="AS397" s="39"/>
      <c r="AT397" s="39"/>
      <c r="AU397" s="39"/>
      <c r="AV397" s="39"/>
      <c r="AW397" s="39"/>
    </row>
    <row r="398" spans="1:49" s="5" customFormat="1" ht="31.2" x14ac:dyDescent="0.3">
      <c r="A398" s="13" t="s">
        <v>814</v>
      </c>
      <c r="B398" s="20" t="s">
        <v>220</v>
      </c>
      <c r="C398" s="20"/>
      <c r="D398" s="7" t="s">
        <v>250</v>
      </c>
      <c r="E398" s="20" t="s">
        <v>187</v>
      </c>
      <c r="F398" s="31">
        <v>21</v>
      </c>
      <c r="G398" s="31">
        <v>5</v>
      </c>
      <c r="H398" s="31">
        <v>0</v>
      </c>
      <c r="I398" s="31">
        <v>0</v>
      </c>
      <c r="J398" s="28">
        <v>26</v>
      </c>
      <c r="K398" s="34"/>
      <c r="L398" s="31"/>
      <c r="M398" s="31">
        <f t="shared" si="263"/>
        <v>0</v>
      </c>
      <c r="N398" s="31">
        <f t="shared" si="264"/>
        <v>0</v>
      </c>
      <c r="O398" s="31">
        <f t="shared" si="265"/>
        <v>0</v>
      </c>
      <c r="P398" s="31">
        <f t="shared" si="266"/>
        <v>0</v>
      </c>
      <c r="Q398" s="143" t="s">
        <v>390</v>
      </c>
      <c r="R398" s="39"/>
      <c r="S398" s="39"/>
      <c r="T398" s="39"/>
      <c r="U398" s="39"/>
      <c r="V398" s="39"/>
      <c r="W398" s="39"/>
      <c r="X398" s="39"/>
      <c r="Y398" s="39"/>
      <c r="Z398" s="39"/>
      <c r="AA398" s="39"/>
      <c r="AB398" s="39"/>
      <c r="AC398" s="39"/>
      <c r="AD398" s="39"/>
      <c r="AE398" s="39"/>
      <c r="AF398" s="39"/>
      <c r="AG398" s="39"/>
      <c r="AH398" s="39"/>
      <c r="AI398" s="39"/>
      <c r="AJ398" s="39"/>
      <c r="AK398" s="39"/>
      <c r="AL398" s="39"/>
      <c r="AM398" s="39"/>
      <c r="AN398" s="39"/>
      <c r="AO398" s="39"/>
      <c r="AP398" s="39"/>
      <c r="AQ398" s="39"/>
      <c r="AR398" s="39"/>
      <c r="AS398" s="39"/>
      <c r="AT398" s="39"/>
      <c r="AU398" s="39"/>
      <c r="AV398" s="39"/>
      <c r="AW398" s="39"/>
    </row>
    <row r="399" spans="1:49" s="5" customFormat="1" ht="31.2" x14ac:dyDescent="0.3">
      <c r="A399" s="13" t="s">
        <v>815</v>
      </c>
      <c r="B399" s="20" t="s">
        <v>221</v>
      </c>
      <c r="C399" s="20"/>
      <c r="D399" s="7" t="s">
        <v>251</v>
      </c>
      <c r="E399" s="20" t="s">
        <v>187</v>
      </c>
      <c r="F399" s="31">
        <v>0</v>
      </c>
      <c r="G399" s="31">
        <v>5</v>
      </c>
      <c r="H399" s="31">
        <v>0</v>
      </c>
      <c r="I399" s="31">
        <v>0</v>
      </c>
      <c r="J399" s="28">
        <v>5</v>
      </c>
      <c r="K399" s="34"/>
      <c r="L399" s="31"/>
      <c r="M399" s="31">
        <f t="shared" si="263"/>
        <v>0</v>
      </c>
      <c r="N399" s="31">
        <f t="shared" si="264"/>
        <v>0</v>
      </c>
      <c r="O399" s="31">
        <f t="shared" si="265"/>
        <v>0</v>
      </c>
      <c r="P399" s="31">
        <f t="shared" si="266"/>
        <v>0</v>
      </c>
      <c r="Q399" s="143" t="s">
        <v>390</v>
      </c>
      <c r="R399" s="39"/>
      <c r="S399" s="39"/>
      <c r="T399" s="39"/>
      <c r="U399" s="39"/>
      <c r="V399" s="39"/>
      <c r="W399" s="39"/>
      <c r="X399" s="39"/>
      <c r="Y399" s="39"/>
      <c r="Z399" s="39"/>
      <c r="AA399" s="39"/>
      <c r="AB399" s="39"/>
      <c r="AC399" s="39"/>
      <c r="AD399" s="39"/>
      <c r="AE399" s="39"/>
      <c r="AF399" s="39"/>
      <c r="AG399" s="39"/>
      <c r="AH399" s="39"/>
      <c r="AI399" s="39"/>
      <c r="AJ399" s="39"/>
      <c r="AK399" s="39"/>
      <c r="AL399" s="39"/>
      <c r="AM399" s="39"/>
      <c r="AN399" s="39"/>
      <c r="AO399" s="39"/>
      <c r="AP399" s="39"/>
      <c r="AQ399" s="39"/>
      <c r="AR399" s="39"/>
      <c r="AS399" s="39"/>
      <c r="AT399" s="39"/>
      <c r="AU399" s="39"/>
      <c r="AV399" s="39"/>
      <c r="AW399" s="39"/>
    </row>
    <row r="400" spans="1:49" s="5" customFormat="1" ht="31.2" x14ac:dyDescent="0.3">
      <c r="A400" s="13" t="s">
        <v>816</v>
      </c>
      <c r="B400" s="20" t="s">
        <v>222</v>
      </c>
      <c r="C400" s="20"/>
      <c r="D400" s="7" t="s">
        <v>252</v>
      </c>
      <c r="E400" s="20" t="s">
        <v>187</v>
      </c>
      <c r="F400" s="31">
        <v>21</v>
      </c>
      <c r="G400" s="31">
        <v>5</v>
      </c>
      <c r="H400" s="31">
        <v>0</v>
      </c>
      <c r="I400" s="31">
        <v>0</v>
      </c>
      <c r="J400" s="28">
        <v>26</v>
      </c>
      <c r="K400" s="34"/>
      <c r="L400" s="31"/>
      <c r="M400" s="31">
        <f t="shared" si="263"/>
        <v>0</v>
      </c>
      <c r="N400" s="31">
        <f t="shared" si="264"/>
        <v>0</v>
      </c>
      <c r="O400" s="31">
        <f t="shared" si="265"/>
        <v>0</v>
      </c>
      <c r="P400" s="31">
        <f t="shared" si="266"/>
        <v>0</v>
      </c>
      <c r="Q400" s="143" t="s">
        <v>390</v>
      </c>
      <c r="R400" s="39"/>
      <c r="S400" s="39"/>
      <c r="T400" s="39"/>
      <c r="U400" s="39"/>
      <c r="V400" s="39"/>
      <c r="W400" s="39"/>
      <c r="X400" s="39"/>
      <c r="Y400" s="39"/>
      <c r="Z400" s="39"/>
      <c r="AA400" s="39"/>
      <c r="AB400" s="39"/>
      <c r="AC400" s="39"/>
      <c r="AD400" s="39"/>
      <c r="AE400" s="39"/>
      <c r="AF400" s="39"/>
      <c r="AG400" s="39"/>
      <c r="AH400" s="39"/>
      <c r="AI400" s="39"/>
      <c r="AJ400" s="39"/>
      <c r="AK400" s="39"/>
      <c r="AL400" s="39"/>
      <c r="AM400" s="39"/>
      <c r="AN400" s="39"/>
      <c r="AO400" s="39"/>
      <c r="AP400" s="39"/>
      <c r="AQ400" s="39"/>
      <c r="AR400" s="39"/>
      <c r="AS400" s="39"/>
      <c r="AT400" s="39"/>
      <c r="AU400" s="39"/>
      <c r="AV400" s="39"/>
      <c r="AW400" s="39"/>
    </row>
    <row r="401" spans="1:49" s="5" customFormat="1" ht="31.2" x14ac:dyDescent="0.3">
      <c r="A401" s="13" t="s">
        <v>817</v>
      </c>
      <c r="B401" s="20" t="s">
        <v>223</v>
      </c>
      <c r="C401" s="20"/>
      <c r="D401" s="7" t="s">
        <v>253</v>
      </c>
      <c r="E401" s="20" t="s">
        <v>187</v>
      </c>
      <c r="F401" s="31">
        <v>21</v>
      </c>
      <c r="G401" s="31">
        <v>0</v>
      </c>
      <c r="H401" s="31">
        <v>0</v>
      </c>
      <c r="I401" s="31">
        <v>0</v>
      </c>
      <c r="J401" s="28">
        <v>21</v>
      </c>
      <c r="K401" s="34"/>
      <c r="L401" s="31"/>
      <c r="M401" s="31">
        <f t="shared" si="263"/>
        <v>0</v>
      </c>
      <c r="N401" s="31">
        <f t="shared" si="264"/>
        <v>0</v>
      </c>
      <c r="O401" s="31">
        <f t="shared" si="265"/>
        <v>0</v>
      </c>
      <c r="P401" s="31">
        <f t="shared" si="266"/>
        <v>0</v>
      </c>
      <c r="Q401" s="143" t="s">
        <v>390</v>
      </c>
      <c r="R401" s="39"/>
      <c r="S401" s="39"/>
      <c r="T401" s="39"/>
      <c r="U401" s="39"/>
      <c r="V401" s="39"/>
      <c r="W401" s="39"/>
      <c r="X401" s="39"/>
      <c r="Y401" s="39"/>
      <c r="Z401" s="39"/>
      <c r="AA401" s="39"/>
      <c r="AB401" s="39"/>
      <c r="AC401" s="39"/>
      <c r="AD401" s="39"/>
      <c r="AE401" s="39"/>
      <c r="AF401" s="39"/>
      <c r="AG401" s="39"/>
      <c r="AH401" s="39"/>
      <c r="AI401" s="39"/>
      <c r="AJ401" s="39"/>
      <c r="AK401" s="39"/>
      <c r="AL401" s="39"/>
      <c r="AM401" s="39"/>
      <c r="AN401" s="39"/>
      <c r="AO401" s="39"/>
      <c r="AP401" s="39"/>
      <c r="AQ401" s="39"/>
      <c r="AR401" s="39"/>
      <c r="AS401" s="39"/>
      <c r="AT401" s="39"/>
      <c r="AU401" s="39"/>
      <c r="AV401" s="39"/>
      <c r="AW401" s="39"/>
    </row>
    <row r="402" spans="1:49" s="5" customFormat="1" ht="31.2" x14ac:dyDescent="0.3">
      <c r="A402" s="13" t="s">
        <v>818</v>
      </c>
      <c r="B402" s="20" t="s">
        <v>224</v>
      </c>
      <c r="C402" s="20"/>
      <c r="D402" s="7" t="s">
        <v>254</v>
      </c>
      <c r="E402" s="20" t="s">
        <v>187</v>
      </c>
      <c r="F402" s="31">
        <v>0</v>
      </c>
      <c r="G402" s="31">
        <v>0</v>
      </c>
      <c r="H402" s="31">
        <v>6</v>
      </c>
      <c r="I402" s="31">
        <v>0</v>
      </c>
      <c r="J402" s="28">
        <v>6</v>
      </c>
      <c r="K402" s="34"/>
      <c r="L402" s="31"/>
      <c r="M402" s="31">
        <f t="shared" si="263"/>
        <v>0</v>
      </c>
      <c r="N402" s="31">
        <f t="shared" si="264"/>
        <v>0</v>
      </c>
      <c r="O402" s="31">
        <f t="shared" si="265"/>
        <v>0</v>
      </c>
      <c r="P402" s="31">
        <f t="shared" si="266"/>
        <v>0</v>
      </c>
      <c r="Q402" s="143" t="s">
        <v>390</v>
      </c>
      <c r="R402" s="39"/>
      <c r="S402" s="39"/>
      <c r="T402" s="39"/>
      <c r="U402" s="39"/>
      <c r="V402" s="39"/>
      <c r="W402" s="39"/>
      <c r="X402" s="39"/>
      <c r="Y402" s="39"/>
      <c r="Z402" s="39"/>
      <c r="AA402" s="39"/>
      <c r="AB402" s="39"/>
      <c r="AC402" s="39"/>
      <c r="AD402" s="39"/>
      <c r="AE402" s="39"/>
      <c r="AF402" s="39"/>
      <c r="AG402" s="39"/>
      <c r="AH402" s="39"/>
      <c r="AI402" s="39"/>
      <c r="AJ402" s="39"/>
      <c r="AK402" s="39"/>
      <c r="AL402" s="39"/>
      <c r="AM402" s="39"/>
      <c r="AN402" s="39"/>
      <c r="AO402" s="39"/>
      <c r="AP402" s="39"/>
      <c r="AQ402" s="39"/>
      <c r="AR402" s="39"/>
      <c r="AS402" s="39"/>
      <c r="AT402" s="39"/>
      <c r="AU402" s="39"/>
      <c r="AV402" s="39"/>
      <c r="AW402" s="39"/>
    </row>
    <row r="403" spans="1:49" s="5" customFormat="1" ht="31.2" x14ac:dyDescent="0.3">
      <c r="A403" s="13" t="s">
        <v>819</v>
      </c>
      <c r="B403" s="20" t="s">
        <v>225</v>
      </c>
      <c r="C403" s="20"/>
      <c r="D403" s="7" t="s">
        <v>255</v>
      </c>
      <c r="E403" s="20" t="s">
        <v>187</v>
      </c>
      <c r="F403" s="31">
        <v>0</v>
      </c>
      <c r="G403" s="31">
        <v>0</v>
      </c>
      <c r="H403" s="31">
        <v>6</v>
      </c>
      <c r="I403" s="31">
        <v>0</v>
      </c>
      <c r="J403" s="28">
        <v>6</v>
      </c>
      <c r="K403" s="34"/>
      <c r="L403" s="31"/>
      <c r="M403" s="31">
        <f t="shared" si="263"/>
        <v>0</v>
      </c>
      <c r="N403" s="31">
        <f t="shared" si="264"/>
        <v>0</v>
      </c>
      <c r="O403" s="31">
        <f t="shared" si="265"/>
        <v>0</v>
      </c>
      <c r="P403" s="31">
        <f t="shared" si="266"/>
        <v>0</v>
      </c>
      <c r="Q403" s="143" t="s">
        <v>390</v>
      </c>
      <c r="R403" s="39"/>
      <c r="S403" s="39"/>
      <c r="T403" s="39"/>
      <c r="U403" s="39"/>
      <c r="V403" s="39"/>
      <c r="W403" s="39"/>
      <c r="X403" s="39"/>
      <c r="Y403" s="39"/>
      <c r="Z403" s="39"/>
      <c r="AA403" s="39"/>
      <c r="AB403" s="39"/>
      <c r="AC403" s="39"/>
      <c r="AD403" s="39"/>
      <c r="AE403" s="39"/>
      <c r="AF403" s="39"/>
      <c r="AG403" s="39"/>
      <c r="AH403" s="39"/>
      <c r="AI403" s="39"/>
      <c r="AJ403" s="39"/>
      <c r="AK403" s="39"/>
      <c r="AL403" s="39"/>
      <c r="AM403" s="39"/>
      <c r="AN403" s="39"/>
      <c r="AO403" s="39"/>
      <c r="AP403" s="39"/>
      <c r="AQ403" s="39"/>
      <c r="AR403" s="39"/>
      <c r="AS403" s="39"/>
      <c r="AT403" s="39"/>
      <c r="AU403" s="39"/>
      <c r="AV403" s="39"/>
      <c r="AW403" s="39"/>
    </row>
    <row r="404" spans="1:49" s="5" customFormat="1" ht="62.4" x14ac:dyDescent="0.3">
      <c r="A404" s="13" t="s">
        <v>820</v>
      </c>
      <c r="B404" s="20" t="s">
        <v>226</v>
      </c>
      <c r="C404" s="20"/>
      <c r="D404" s="7" t="s">
        <v>256</v>
      </c>
      <c r="E404" s="20" t="s">
        <v>187</v>
      </c>
      <c r="F404" s="31">
        <v>0</v>
      </c>
      <c r="G404" s="31">
        <v>0</v>
      </c>
      <c r="H404" s="31">
        <v>18</v>
      </c>
      <c r="I404" s="31">
        <v>0</v>
      </c>
      <c r="J404" s="28">
        <v>18</v>
      </c>
      <c r="K404" s="34"/>
      <c r="L404" s="31"/>
      <c r="M404" s="31">
        <f t="shared" si="263"/>
        <v>0</v>
      </c>
      <c r="N404" s="31">
        <f t="shared" si="264"/>
        <v>0</v>
      </c>
      <c r="O404" s="31">
        <f t="shared" si="265"/>
        <v>0</v>
      </c>
      <c r="P404" s="31">
        <f t="shared" si="266"/>
        <v>0</v>
      </c>
      <c r="Q404" s="143" t="s">
        <v>390</v>
      </c>
      <c r="R404" s="39"/>
      <c r="S404" s="39"/>
      <c r="T404" s="39"/>
      <c r="U404" s="39"/>
      <c r="V404" s="39"/>
      <c r="W404" s="39"/>
      <c r="X404" s="39"/>
      <c r="Y404" s="39"/>
      <c r="Z404" s="39"/>
      <c r="AA404" s="39"/>
      <c r="AB404" s="39"/>
      <c r="AC404" s="39"/>
      <c r="AD404" s="39"/>
      <c r="AE404" s="39"/>
      <c r="AF404" s="39"/>
      <c r="AG404" s="39"/>
      <c r="AH404" s="39"/>
      <c r="AI404" s="39"/>
      <c r="AJ404" s="39"/>
      <c r="AK404" s="39"/>
      <c r="AL404" s="39"/>
      <c r="AM404" s="39"/>
      <c r="AN404" s="39"/>
      <c r="AO404" s="39"/>
      <c r="AP404" s="39"/>
      <c r="AQ404" s="39"/>
      <c r="AR404" s="39"/>
      <c r="AS404" s="39"/>
      <c r="AT404" s="39"/>
      <c r="AU404" s="39"/>
      <c r="AV404" s="39"/>
      <c r="AW404" s="39"/>
    </row>
    <row r="405" spans="1:49" s="5" customFormat="1" ht="31.2" x14ac:dyDescent="0.3">
      <c r="A405" s="13" t="s">
        <v>821</v>
      </c>
      <c r="B405" s="20" t="s">
        <v>227</v>
      </c>
      <c r="C405" s="20"/>
      <c r="D405" s="7" t="s">
        <v>257</v>
      </c>
      <c r="E405" s="20" t="s">
        <v>187</v>
      </c>
      <c r="F405" s="31">
        <v>0</v>
      </c>
      <c r="G405" s="31">
        <v>0</v>
      </c>
      <c r="H405" s="31">
        <v>6</v>
      </c>
      <c r="I405" s="31">
        <v>0</v>
      </c>
      <c r="J405" s="28">
        <v>6</v>
      </c>
      <c r="K405" s="34"/>
      <c r="L405" s="31"/>
      <c r="M405" s="31">
        <f t="shared" si="263"/>
        <v>0</v>
      </c>
      <c r="N405" s="31">
        <f t="shared" si="264"/>
        <v>0</v>
      </c>
      <c r="O405" s="31">
        <f t="shared" si="265"/>
        <v>0</v>
      </c>
      <c r="P405" s="31">
        <f t="shared" si="266"/>
        <v>0</v>
      </c>
      <c r="Q405" s="143" t="s">
        <v>390</v>
      </c>
      <c r="R405" s="39"/>
      <c r="S405" s="39"/>
      <c r="T405" s="39"/>
      <c r="U405" s="39"/>
      <c r="V405" s="39"/>
      <c r="W405" s="39"/>
      <c r="X405" s="39"/>
      <c r="Y405" s="39"/>
      <c r="Z405" s="39"/>
      <c r="AA405" s="39"/>
      <c r="AB405" s="39"/>
      <c r="AC405" s="39"/>
      <c r="AD405" s="39"/>
      <c r="AE405" s="39"/>
      <c r="AF405" s="39"/>
      <c r="AG405" s="39"/>
      <c r="AH405" s="39"/>
      <c r="AI405" s="39"/>
      <c r="AJ405" s="39"/>
      <c r="AK405" s="39"/>
      <c r="AL405" s="39"/>
      <c r="AM405" s="39"/>
      <c r="AN405" s="39"/>
      <c r="AO405" s="39"/>
      <c r="AP405" s="39"/>
      <c r="AQ405" s="39"/>
      <c r="AR405" s="39"/>
      <c r="AS405" s="39"/>
      <c r="AT405" s="39"/>
      <c r="AU405" s="39"/>
      <c r="AV405" s="39"/>
      <c r="AW405" s="39"/>
    </row>
    <row r="406" spans="1:49" s="5" customFormat="1" ht="31.2" x14ac:dyDescent="0.3">
      <c r="A406" s="13" t="s">
        <v>822</v>
      </c>
      <c r="B406" s="25" t="s">
        <v>228</v>
      </c>
      <c r="C406" s="25"/>
      <c r="D406" s="7" t="s">
        <v>258</v>
      </c>
      <c r="E406" s="20" t="s">
        <v>187</v>
      </c>
      <c r="F406" s="31">
        <v>0</v>
      </c>
      <c r="G406" s="31">
        <v>0</v>
      </c>
      <c r="H406" s="31">
        <v>6</v>
      </c>
      <c r="I406" s="31">
        <v>0</v>
      </c>
      <c r="J406" s="28">
        <v>6</v>
      </c>
      <c r="K406" s="34"/>
      <c r="L406" s="31"/>
      <c r="M406" s="31">
        <f t="shared" si="263"/>
        <v>0</v>
      </c>
      <c r="N406" s="31">
        <f t="shared" si="264"/>
        <v>0</v>
      </c>
      <c r="O406" s="31">
        <f t="shared" si="265"/>
        <v>0</v>
      </c>
      <c r="P406" s="31">
        <f t="shared" si="266"/>
        <v>0</v>
      </c>
      <c r="Q406" s="143" t="s">
        <v>390</v>
      </c>
      <c r="R406" s="39"/>
      <c r="S406" s="39"/>
      <c r="T406" s="39"/>
      <c r="U406" s="39"/>
      <c r="V406" s="39"/>
      <c r="W406" s="39"/>
      <c r="X406" s="39"/>
      <c r="Y406" s="39"/>
      <c r="Z406" s="39"/>
      <c r="AA406" s="39"/>
      <c r="AB406" s="39"/>
      <c r="AC406" s="39"/>
      <c r="AD406" s="39"/>
      <c r="AE406" s="39"/>
      <c r="AF406" s="39"/>
      <c r="AG406" s="39"/>
      <c r="AH406" s="39"/>
      <c r="AI406" s="39"/>
      <c r="AJ406" s="39"/>
      <c r="AK406" s="39"/>
      <c r="AL406" s="39"/>
      <c r="AM406" s="39"/>
      <c r="AN406" s="39"/>
      <c r="AO406" s="39"/>
      <c r="AP406" s="39"/>
      <c r="AQ406" s="39"/>
      <c r="AR406" s="39"/>
      <c r="AS406" s="39"/>
      <c r="AT406" s="39"/>
      <c r="AU406" s="39"/>
      <c r="AV406" s="39"/>
      <c r="AW406" s="39"/>
    </row>
    <row r="407" spans="1:49" s="5" customFormat="1" ht="31.2" x14ac:dyDescent="0.3">
      <c r="A407" s="13" t="s">
        <v>823</v>
      </c>
      <c r="B407" s="20" t="s">
        <v>229</v>
      </c>
      <c r="C407" s="20"/>
      <c r="D407" s="7" t="s">
        <v>259</v>
      </c>
      <c r="E407" s="20" t="s">
        <v>187</v>
      </c>
      <c r="F407" s="31">
        <v>0</v>
      </c>
      <c r="G407" s="31">
        <v>0</v>
      </c>
      <c r="H407" s="31">
        <v>6</v>
      </c>
      <c r="I407" s="31">
        <v>0</v>
      </c>
      <c r="J407" s="28">
        <v>6</v>
      </c>
      <c r="K407" s="34"/>
      <c r="L407" s="31"/>
      <c r="M407" s="31">
        <f t="shared" si="263"/>
        <v>0</v>
      </c>
      <c r="N407" s="31">
        <f t="shared" si="264"/>
        <v>0</v>
      </c>
      <c r="O407" s="31">
        <f t="shared" si="265"/>
        <v>0</v>
      </c>
      <c r="P407" s="31">
        <f t="shared" si="266"/>
        <v>0</v>
      </c>
      <c r="Q407" s="143" t="s">
        <v>390</v>
      </c>
      <c r="R407" s="39"/>
      <c r="S407" s="39"/>
      <c r="T407" s="39"/>
      <c r="U407" s="39"/>
      <c r="V407" s="39"/>
      <c r="W407" s="39"/>
      <c r="X407" s="39"/>
      <c r="Y407" s="39"/>
      <c r="Z407" s="39"/>
      <c r="AA407" s="39"/>
      <c r="AB407" s="39"/>
      <c r="AC407" s="39"/>
      <c r="AD407" s="39"/>
      <c r="AE407" s="39"/>
      <c r="AF407" s="39"/>
      <c r="AG407" s="39"/>
      <c r="AH407" s="39"/>
      <c r="AI407" s="39"/>
      <c r="AJ407" s="39"/>
      <c r="AK407" s="39"/>
      <c r="AL407" s="39"/>
      <c r="AM407" s="39"/>
      <c r="AN407" s="39"/>
      <c r="AO407" s="39"/>
      <c r="AP407" s="39"/>
      <c r="AQ407" s="39"/>
      <c r="AR407" s="39"/>
      <c r="AS407" s="39"/>
      <c r="AT407" s="39"/>
      <c r="AU407" s="39"/>
      <c r="AV407" s="39"/>
      <c r="AW407" s="39"/>
    </row>
    <row r="408" spans="1:49" s="5" customFormat="1" ht="93.6" x14ac:dyDescent="0.3">
      <c r="A408" s="13" t="s">
        <v>824</v>
      </c>
      <c r="B408" s="20" t="s">
        <v>230</v>
      </c>
      <c r="C408" s="20"/>
      <c r="D408" s="7" t="s">
        <v>260</v>
      </c>
      <c r="E408" s="20" t="s">
        <v>187</v>
      </c>
      <c r="F408" s="31">
        <v>42</v>
      </c>
      <c r="G408" s="31">
        <v>10</v>
      </c>
      <c r="H408" s="31">
        <v>6</v>
      </c>
      <c r="I408" s="31">
        <v>0</v>
      </c>
      <c r="J408" s="28">
        <v>58</v>
      </c>
      <c r="K408" s="34"/>
      <c r="L408" s="31"/>
      <c r="M408" s="31">
        <f t="shared" si="263"/>
        <v>0</v>
      </c>
      <c r="N408" s="31">
        <f t="shared" si="264"/>
        <v>0</v>
      </c>
      <c r="O408" s="31">
        <f t="shared" si="265"/>
        <v>0</v>
      </c>
      <c r="P408" s="31">
        <f t="shared" si="266"/>
        <v>0</v>
      </c>
      <c r="Q408" s="143"/>
      <c r="R408" s="39"/>
      <c r="S408" s="39"/>
      <c r="T408" s="39"/>
      <c r="U408" s="39"/>
      <c r="V408" s="39"/>
      <c r="W408" s="39"/>
      <c r="X408" s="39"/>
      <c r="Y408" s="39"/>
      <c r="Z408" s="39"/>
      <c r="AA408" s="39"/>
      <c r="AB408" s="39"/>
      <c r="AC408" s="39"/>
      <c r="AD408" s="39"/>
      <c r="AE408" s="39"/>
      <c r="AF408" s="39"/>
      <c r="AG408" s="39"/>
      <c r="AH408" s="39"/>
      <c r="AI408" s="39"/>
      <c r="AJ408" s="39"/>
      <c r="AK408" s="39"/>
      <c r="AL408" s="39"/>
      <c r="AM408" s="39"/>
      <c r="AN408" s="39"/>
      <c r="AO408" s="39"/>
      <c r="AP408" s="39"/>
      <c r="AQ408" s="39"/>
      <c r="AR408" s="39"/>
      <c r="AS408" s="39"/>
      <c r="AT408" s="39"/>
      <c r="AU408" s="39"/>
      <c r="AV408" s="39"/>
      <c r="AW408" s="39"/>
    </row>
    <row r="409" spans="1:49" s="5" customFormat="1" ht="93.6" x14ac:dyDescent="0.3">
      <c r="A409" s="13" t="s">
        <v>825</v>
      </c>
      <c r="B409" s="20" t="s">
        <v>231</v>
      </c>
      <c r="C409" s="20"/>
      <c r="D409" s="7" t="s">
        <v>261</v>
      </c>
      <c r="E409" s="18" t="s">
        <v>187</v>
      </c>
      <c r="F409" s="31">
        <v>21</v>
      </c>
      <c r="G409" s="31">
        <v>5</v>
      </c>
      <c r="H409" s="31">
        <v>0</v>
      </c>
      <c r="I409" s="31">
        <v>0</v>
      </c>
      <c r="J409" s="22">
        <v>26</v>
      </c>
      <c r="K409" s="34"/>
      <c r="L409" s="31"/>
      <c r="M409" s="31">
        <f t="shared" si="263"/>
        <v>0</v>
      </c>
      <c r="N409" s="31">
        <f t="shared" si="264"/>
        <v>0</v>
      </c>
      <c r="O409" s="31">
        <f t="shared" si="265"/>
        <v>0</v>
      </c>
      <c r="P409" s="31">
        <f t="shared" si="266"/>
        <v>0</v>
      </c>
      <c r="Q409" s="143"/>
      <c r="R409" s="39"/>
      <c r="S409" s="39"/>
      <c r="T409" s="39"/>
      <c r="U409" s="39"/>
      <c r="V409" s="39"/>
      <c r="W409" s="39"/>
      <c r="X409" s="39"/>
      <c r="Y409" s="39"/>
      <c r="Z409" s="39"/>
      <c r="AA409" s="39"/>
      <c r="AB409" s="39"/>
      <c r="AC409" s="39"/>
      <c r="AD409" s="39"/>
      <c r="AE409" s="39"/>
      <c r="AF409" s="39"/>
      <c r="AG409" s="39"/>
      <c r="AH409" s="39"/>
      <c r="AI409" s="39"/>
      <c r="AJ409" s="39"/>
      <c r="AK409" s="39"/>
      <c r="AL409" s="39"/>
      <c r="AM409" s="39"/>
      <c r="AN409" s="39"/>
      <c r="AO409" s="39"/>
      <c r="AP409" s="39"/>
      <c r="AQ409" s="39"/>
      <c r="AR409" s="39"/>
      <c r="AS409" s="39"/>
      <c r="AT409" s="39"/>
      <c r="AU409" s="39"/>
      <c r="AV409" s="39"/>
      <c r="AW409" s="39"/>
    </row>
    <row r="410" spans="1:49" s="5" customFormat="1" ht="93.6" x14ac:dyDescent="0.3">
      <c r="A410" s="13" t="s">
        <v>826</v>
      </c>
      <c r="B410" s="20" t="s">
        <v>232</v>
      </c>
      <c r="C410" s="20"/>
      <c r="D410" s="7" t="s">
        <v>262</v>
      </c>
      <c r="E410" s="18" t="s">
        <v>187</v>
      </c>
      <c r="F410" s="31">
        <v>0</v>
      </c>
      <c r="G410" s="31">
        <v>0</v>
      </c>
      <c r="H410" s="31">
        <v>12</v>
      </c>
      <c r="I410" s="31">
        <v>0</v>
      </c>
      <c r="J410" s="22">
        <v>12</v>
      </c>
      <c r="K410" s="34"/>
      <c r="L410" s="31"/>
      <c r="M410" s="31">
        <f t="shared" si="263"/>
        <v>0</v>
      </c>
      <c r="N410" s="31">
        <f t="shared" si="264"/>
        <v>0</v>
      </c>
      <c r="O410" s="31">
        <f t="shared" si="265"/>
        <v>0</v>
      </c>
      <c r="P410" s="31">
        <f t="shared" si="266"/>
        <v>0</v>
      </c>
      <c r="Q410" s="143"/>
      <c r="R410" s="39"/>
      <c r="S410" s="39"/>
      <c r="T410" s="39"/>
      <c r="U410" s="39"/>
      <c r="V410" s="39"/>
      <c r="W410" s="39"/>
      <c r="X410" s="39"/>
      <c r="Y410" s="39"/>
      <c r="Z410" s="39"/>
      <c r="AA410" s="39"/>
      <c r="AB410" s="39"/>
      <c r="AC410" s="39"/>
      <c r="AD410" s="39"/>
      <c r="AE410" s="39"/>
      <c r="AF410" s="39"/>
      <c r="AG410" s="39"/>
      <c r="AH410" s="39"/>
      <c r="AI410" s="39"/>
      <c r="AJ410" s="39"/>
      <c r="AK410" s="39"/>
      <c r="AL410" s="39"/>
      <c r="AM410" s="39"/>
      <c r="AN410" s="39"/>
      <c r="AO410" s="39"/>
      <c r="AP410" s="39"/>
      <c r="AQ410" s="39"/>
      <c r="AR410" s="39"/>
      <c r="AS410" s="39"/>
      <c r="AT410" s="39"/>
      <c r="AU410" s="39"/>
      <c r="AV410" s="39"/>
      <c r="AW410" s="39"/>
    </row>
    <row r="411" spans="1:49" s="5" customFormat="1" ht="62.4" x14ac:dyDescent="0.3">
      <c r="A411" s="13" t="s">
        <v>827</v>
      </c>
      <c r="B411" s="25" t="s">
        <v>233</v>
      </c>
      <c r="C411" s="25"/>
      <c r="D411" s="7" t="s">
        <v>263</v>
      </c>
      <c r="E411" s="18" t="s">
        <v>187</v>
      </c>
      <c r="F411" s="31">
        <v>21</v>
      </c>
      <c r="G411" s="31">
        <v>5</v>
      </c>
      <c r="H411" s="31">
        <v>0</v>
      </c>
      <c r="I411" s="31">
        <v>0</v>
      </c>
      <c r="J411" s="22">
        <v>26</v>
      </c>
      <c r="K411" s="34"/>
      <c r="L411" s="31"/>
      <c r="M411" s="31">
        <f t="shared" si="263"/>
        <v>0</v>
      </c>
      <c r="N411" s="31">
        <f t="shared" si="264"/>
        <v>0</v>
      </c>
      <c r="O411" s="31">
        <f t="shared" si="265"/>
        <v>0</v>
      </c>
      <c r="P411" s="31">
        <f t="shared" si="266"/>
        <v>0</v>
      </c>
      <c r="Q411" s="143"/>
      <c r="R411" s="39"/>
      <c r="S411" s="39"/>
      <c r="T411" s="39"/>
      <c r="U411" s="39"/>
      <c r="V411" s="39"/>
      <c r="W411" s="39"/>
      <c r="X411" s="39"/>
      <c r="Y411" s="39"/>
      <c r="Z411" s="39"/>
      <c r="AA411" s="39"/>
      <c r="AB411" s="39"/>
      <c r="AC411" s="39"/>
      <c r="AD411" s="39"/>
      <c r="AE411" s="39"/>
      <c r="AF411" s="39"/>
      <c r="AG411" s="39"/>
      <c r="AH411" s="39"/>
      <c r="AI411" s="39"/>
      <c r="AJ411" s="39"/>
      <c r="AK411" s="39"/>
      <c r="AL411" s="39"/>
      <c r="AM411" s="39"/>
      <c r="AN411" s="39"/>
      <c r="AO411" s="39"/>
      <c r="AP411" s="39"/>
      <c r="AQ411" s="39"/>
      <c r="AR411" s="39"/>
      <c r="AS411" s="39"/>
      <c r="AT411" s="39"/>
      <c r="AU411" s="39"/>
      <c r="AV411" s="39"/>
      <c r="AW411" s="39"/>
    </row>
    <row r="412" spans="1:49" s="5" customFormat="1" ht="62.4" x14ac:dyDescent="0.3">
      <c r="A412" s="13" t="s">
        <v>828</v>
      </c>
      <c r="B412" s="20" t="s">
        <v>234</v>
      </c>
      <c r="C412" s="20"/>
      <c r="D412" s="7" t="s">
        <v>264</v>
      </c>
      <c r="E412" s="18" t="s">
        <v>187</v>
      </c>
      <c r="F412" s="31">
        <v>0</v>
      </c>
      <c r="G412" s="31">
        <v>0</v>
      </c>
      <c r="H412" s="31">
        <v>6</v>
      </c>
      <c r="I412" s="31">
        <v>0</v>
      </c>
      <c r="J412" s="22">
        <v>6</v>
      </c>
      <c r="K412" s="34"/>
      <c r="L412" s="31"/>
      <c r="M412" s="31">
        <f t="shared" si="263"/>
        <v>0</v>
      </c>
      <c r="N412" s="31">
        <f t="shared" si="264"/>
        <v>0</v>
      </c>
      <c r="O412" s="31">
        <f t="shared" si="265"/>
        <v>0</v>
      </c>
      <c r="P412" s="31">
        <f t="shared" si="266"/>
        <v>0</v>
      </c>
      <c r="Q412" s="143"/>
      <c r="R412" s="39"/>
      <c r="S412" s="39"/>
      <c r="T412" s="39"/>
      <c r="U412" s="39"/>
      <c r="V412" s="39"/>
      <c r="W412" s="39"/>
      <c r="X412" s="39"/>
      <c r="Y412" s="39"/>
      <c r="Z412" s="39"/>
      <c r="AA412" s="39"/>
      <c r="AB412" s="39"/>
      <c r="AC412" s="39"/>
      <c r="AD412" s="39"/>
      <c r="AE412" s="39"/>
      <c r="AF412" s="39"/>
      <c r="AG412" s="39"/>
      <c r="AH412" s="39"/>
      <c r="AI412" s="39"/>
      <c r="AJ412" s="39"/>
      <c r="AK412" s="39"/>
      <c r="AL412" s="39"/>
      <c r="AM412" s="39"/>
      <c r="AN412" s="39"/>
      <c r="AO412" s="39"/>
      <c r="AP412" s="39"/>
      <c r="AQ412" s="39"/>
      <c r="AR412" s="39"/>
      <c r="AS412" s="39"/>
      <c r="AT412" s="39"/>
      <c r="AU412" s="39"/>
      <c r="AV412" s="39"/>
      <c r="AW412" s="39"/>
    </row>
    <row r="413" spans="1:49" s="5" customFormat="1" ht="78" x14ac:dyDescent="0.3">
      <c r="A413" s="13" t="s">
        <v>829</v>
      </c>
      <c r="B413" s="20" t="s">
        <v>235</v>
      </c>
      <c r="C413" s="20"/>
      <c r="D413" s="7" t="s">
        <v>265</v>
      </c>
      <c r="E413" s="18" t="s">
        <v>187</v>
      </c>
      <c r="F413" s="31">
        <v>0</v>
      </c>
      <c r="G413" s="31">
        <v>5</v>
      </c>
      <c r="H413" s="31">
        <v>0</v>
      </c>
      <c r="I413" s="31">
        <v>0</v>
      </c>
      <c r="J413" s="22">
        <v>5</v>
      </c>
      <c r="K413" s="34"/>
      <c r="L413" s="31"/>
      <c r="M413" s="31">
        <f t="shared" si="263"/>
        <v>0</v>
      </c>
      <c r="N413" s="31">
        <f t="shared" si="264"/>
        <v>0</v>
      </c>
      <c r="O413" s="31">
        <f t="shared" si="265"/>
        <v>0</v>
      </c>
      <c r="P413" s="31">
        <f t="shared" si="266"/>
        <v>0</v>
      </c>
      <c r="Q413" s="143"/>
      <c r="R413" s="39"/>
      <c r="S413" s="39"/>
      <c r="T413" s="39"/>
      <c r="U413" s="39"/>
      <c r="V413" s="39"/>
      <c r="W413" s="39"/>
      <c r="X413" s="39"/>
      <c r="Y413" s="39"/>
      <c r="Z413" s="39"/>
      <c r="AA413" s="39"/>
      <c r="AB413" s="39"/>
      <c r="AC413" s="39"/>
      <c r="AD413" s="39"/>
      <c r="AE413" s="39"/>
      <c r="AF413" s="39"/>
      <c r="AG413" s="39"/>
      <c r="AH413" s="39"/>
      <c r="AI413" s="39"/>
      <c r="AJ413" s="39"/>
      <c r="AK413" s="39"/>
      <c r="AL413" s="39"/>
      <c r="AM413" s="39"/>
      <c r="AN413" s="39"/>
      <c r="AO413" s="39"/>
      <c r="AP413" s="39"/>
      <c r="AQ413" s="39"/>
      <c r="AR413" s="39"/>
      <c r="AS413" s="39"/>
      <c r="AT413" s="39"/>
      <c r="AU413" s="39"/>
      <c r="AV413" s="39"/>
      <c r="AW413" s="39"/>
    </row>
    <row r="414" spans="1:49" s="5" customFormat="1" ht="93.6" x14ac:dyDescent="0.3">
      <c r="A414" s="13" t="s">
        <v>830</v>
      </c>
      <c r="B414" s="20" t="s">
        <v>236</v>
      </c>
      <c r="C414" s="20"/>
      <c r="D414" s="7" t="s">
        <v>266</v>
      </c>
      <c r="E414" s="18" t="s">
        <v>187</v>
      </c>
      <c r="F414" s="31">
        <v>0</v>
      </c>
      <c r="G414" s="31">
        <v>0</v>
      </c>
      <c r="H414" s="31">
        <v>6</v>
      </c>
      <c r="I414" s="31">
        <v>0</v>
      </c>
      <c r="J414" s="22">
        <v>6</v>
      </c>
      <c r="K414" s="34"/>
      <c r="L414" s="31"/>
      <c r="M414" s="31">
        <f t="shared" si="263"/>
        <v>0</v>
      </c>
      <c r="N414" s="31">
        <f t="shared" si="264"/>
        <v>0</v>
      </c>
      <c r="O414" s="31">
        <f t="shared" si="265"/>
        <v>0</v>
      </c>
      <c r="P414" s="31">
        <f t="shared" si="266"/>
        <v>0</v>
      </c>
      <c r="Q414" s="143"/>
      <c r="R414" s="39"/>
      <c r="S414" s="39"/>
      <c r="T414" s="39"/>
      <c r="U414" s="39"/>
      <c r="V414" s="39"/>
      <c r="W414" s="39"/>
      <c r="X414" s="39"/>
      <c r="Y414" s="39"/>
      <c r="Z414" s="39"/>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c r="AW414" s="39"/>
    </row>
    <row r="415" spans="1:49" s="5" customFormat="1" ht="93.6" x14ac:dyDescent="0.3">
      <c r="A415" s="13" t="s">
        <v>831</v>
      </c>
      <c r="B415" s="20" t="s">
        <v>237</v>
      </c>
      <c r="C415" s="20"/>
      <c r="D415" s="7" t="s">
        <v>267</v>
      </c>
      <c r="E415" s="18" t="s">
        <v>187</v>
      </c>
      <c r="F415" s="31">
        <v>0</v>
      </c>
      <c r="G415" s="31">
        <v>0</v>
      </c>
      <c r="H415" s="31">
        <v>18</v>
      </c>
      <c r="I415" s="31">
        <v>0</v>
      </c>
      <c r="J415" s="22">
        <v>18</v>
      </c>
      <c r="K415" s="34"/>
      <c r="L415" s="31"/>
      <c r="M415" s="31">
        <f t="shared" si="263"/>
        <v>0</v>
      </c>
      <c r="N415" s="31">
        <f t="shared" si="264"/>
        <v>0</v>
      </c>
      <c r="O415" s="31">
        <f t="shared" si="265"/>
        <v>0</v>
      </c>
      <c r="P415" s="31">
        <f t="shared" si="266"/>
        <v>0</v>
      </c>
      <c r="Q415" s="143"/>
      <c r="R415" s="39"/>
      <c r="S415" s="39"/>
      <c r="T415" s="39"/>
      <c r="U415" s="39"/>
      <c r="V415" s="39"/>
      <c r="W415" s="39"/>
      <c r="X415" s="39"/>
      <c r="Y415" s="39"/>
      <c r="Z415" s="39"/>
      <c r="AA415" s="39"/>
      <c r="AB415" s="39"/>
      <c r="AC415" s="39"/>
      <c r="AD415" s="39"/>
      <c r="AE415" s="39"/>
      <c r="AF415" s="39"/>
      <c r="AG415" s="39"/>
      <c r="AH415" s="39"/>
      <c r="AI415" s="39"/>
      <c r="AJ415" s="39"/>
      <c r="AK415" s="39"/>
      <c r="AL415" s="39"/>
      <c r="AM415" s="39"/>
      <c r="AN415" s="39"/>
      <c r="AO415" s="39"/>
      <c r="AP415" s="39"/>
      <c r="AQ415" s="39"/>
      <c r="AR415" s="39"/>
      <c r="AS415" s="39"/>
      <c r="AT415" s="39"/>
      <c r="AU415" s="39"/>
      <c r="AV415" s="39"/>
      <c r="AW415" s="39"/>
    </row>
    <row r="416" spans="1:49" s="5" customFormat="1" ht="93.6" x14ac:dyDescent="0.3">
      <c r="A416" s="13" t="s">
        <v>832</v>
      </c>
      <c r="B416" s="20" t="s">
        <v>238</v>
      </c>
      <c r="C416" s="20"/>
      <c r="D416" s="7" t="s">
        <v>268</v>
      </c>
      <c r="E416" s="18" t="s">
        <v>187</v>
      </c>
      <c r="F416" s="31">
        <v>3</v>
      </c>
      <c r="G416" s="31">
        <v>0</v>
      </c>
      <c r="H416" s="31">
        <v>0</v>
      </c>
      <c r="I416" s="31">
        <v>0</v>
      </c>
      <c r="J416" s="22">
        <v>3</v>
      </c>
      <c r="K416" s="34"/>
      <c r="L416" s="31"/>
      <c r="M416" s="31">
        <f t="shared" si="263"/>
        <v>0</v>
      </c>
      <c r="N416" s="31">
        <f t="shared" si="264"/>
        <v>0</v>
      </c>
      <c r="O416" s="31">
        <f t="shared" si="265"/>
        <v>0</v>
      </c>
      <c r="P416" s="31">
        <f t="shared" si="266"/>
        <v>0</v>
      </c>
      <c r="Q416" s="143"/>
      <c r="R416" s="39"/>
      <c r="S416" s="39"/>
      <c r="T416" s="39"/>
      <c r="U416" s="39"/>
      <c r="V416" s="39"/>
      <c r="W416" s="39"/>
      <c r="X416" s="39"/>
      <c r="Y416" s="39"/>
      <c r="Z416" s="39"/>
      <c r="AA416" s="39"/>
      <c r="AB416" s="39"/>
      <c r="AC416" s="39"/>
      <c r="AD416" s="39"/>
      <c r="AE416" s="39"/>
      <c r="AF416" s="39"/>
      <c r="AG416" s="39"/>
      <c r="AH416" s="39"/>
      <c r="AI416" s="39"/>
      <c r="AJ416" s="39"/>
      <c r="AK416" s="39"/>
      <c r="AL416" s="39"/>
      <c r="AM416" s="39"/>
      <c r="AN416" s="39"/>
      <c r="AO416" s="39"/>
      <c r="AP416" s="39"/>
      <c r="AQ416" s="39"/>
      <c r="AR416" s="39"/>
      <c r="AS416" s="39"/>
      <c r="AT416" s="39"/>
      <c r="AU416" s="39"/>
      <c r="AV416" s="39"/>
      <c r="AW416" s="39"/>
    </row>
    <row r="417" spans="1:49" s="5" customFormat="1" ht="93.6" x14ac:dyDescent="0.3">
      <c r="A417" s="13" t="s">
        <v>833</v>
      </c>
      <c r="B417" s="20" t="s">
        <v>239</v>
      </c>
      <c r="C417" s="20"/>
      <c r="D417" s="7" t="s">
        <v>269</v>
      </c>
      <c r="E417" s="18" t="s">
        <v>187</v>
      </c>
      <c r="F417" s="31">
        <v>3</v>
      </c>
      <c r="G417" s="31">
        <v>1</v>
      </c>
      <c r="H417" s="31">
        <v>2</v>
      </c>
      <c r="I417" s="31">
        <v>0</v>
      </c>
      <c r="J417" s="22">
        <v>6</v>
      </c>
      <c r="K417" s="34"/>
      <c r="L417" s="31"/>
      <c r="M417" s="31">
        <f t="shared" si="263"/>
        <v>0</v>
      </c>
      <c r="N417" s="31">
        <f t="shared" si="264"/>
        <v>0</v>
      </c>
      <c r="O417" s="31">
        <f t="shared" si="265"/>
        <v>0</v>
      </c>
      <c r="P417" s="31">
        <f t="shared" si="266"/>
        <v>0</v>
      </c>
      <c r="Q417" s="143"/>
      <c r="R417" s="39"/>
      <c r="S417" s="39"/>
      <c r="T417" s="39"/>
      <c r="U417" s="39"/>
      <c r="V417" s="39"/>
      <c r="W417" s="39"/>
      <c r="X417" s="39"/>
      <c r="Y417" s="39"/>
      <c r="Z417" s="39"/>
      <c r="AA417" s="39"/>
      <c r="AB417" s="39"/>
      <c r="AC417" s="39"/>
      <c r="AD417" s="39"/>
      <c r="AE417" s="39"/>
      <c r="AF417" s="39"/>
      <c r="AG417" s="39"/>
      <c r="AH417" s="39"/>
      <c r="AI417" s="39"/>
      <c r="AJ417" s="39"/>
      <c r="AK417" s="39"/>
      <c r="AL417" s="39"/>
      <c r="AM417" s="39"/>
      <c r="AN417" s="39"/>
      <c r="AO417" s="39"/>
      <c r="AP417" s="39"/>
      <c r="AQ417" s="39"/>
      <c r="AR417" s="39"/>
      <c r="AS417" s="39"/>
      <c r="AT417" s="39"/>
      <c r="AU417" s="39"/>
      <c r="AV417" s="39"/>
      <c r="AW417" s="39"/>
    </row>
    <row r="418" spans="1:49" s="5" customFormat="1" ht="93.6" x14ac:dyDescent="0.3">
      <c r="A418" s="13" t="s">
        <v>834</v>
      </c>
      <c r="B418" s="20" t="s">
        <v>240</v>
      </c>
      <c r="C418" s="20"/>
      <c r="D418" s="7" t="s">
        <v>270</v>
      </c>
      <c r="E418" s="18" t="s">
        <v>187</v>
      </c>
      <c r="F418" s="31">
        <v>0</v>
      </c>
      <c r="G418" s="31">
        <v>0</v>
      </c>
      <c r="H418" s="31">
        <v>6</v>
      </c>
      <c r="I418" s="31">
        <v>0</v>
      </c>
      <c r="J418" s="22">
        <v>6</v>
      </c>
      <c r="K418" s="34"/>
      <c r="L418" s="31"/>
      <c r="M418" s="31">
        <f t="shared" si="263"/>
        <v>0</v>
      </c>
      <c r="N418" s="31">
        <f t="shared" si="264"/>
        <v>0</v>
      </c>
      <c r="O418" s="31">
        <f t="shared" si="265"/>
        <v>0</v>
      </c>
      <c r="P418" s="31">
        <f t="shared" si="266"/>
        <v>0</v>
      </c>
      <c r="Q418" s="143"/>
      <c r="R418" s="39"/>
      <c r="S418" s="39"/>
      <c r="T418" s="39"/>
      <c r="U418" s="39"/>
      <c r="V418" s="39"/>
      <c r="W418" s="39"/>
      <c r="X418" s="39"/>
      <c r="Y418" s="39"/>
      <c r="Z418" s="39"/>
      <c r="AA418" s="39"/>
      <c r="AB418" s="39"/>
      <c r="AC418" s="39"/>
      <c r="AD418" s="39"/>
      <c r="AE418" s="39"/>
      <c r="AF418" s="39"/>
      <c r="AG418" s="39"/>
      <c r="AH418" s="39"/>
      <c r="AI418" s="39"/>
      <c r="AJ418" s="39"/>
      <c r="AK418" s="39"/>
      <c r="AL418" s="39"/>
      <c r="AM418" s="39"/>
      <c r="AN418" s="39"/>
      <c r="AO418" s="39"/>
      <c r="AP418" s="39"/>
      <c r="AQ418" s="39"/>
      <c r="AR418" s="39"/>
      <c r="AS418" s="39"/>
      <c r="AT418" s="39"/>
      <c r="AU418" s="39"/>
      <c r="AV418" s="39"/>
      <c r="AW418" s="39"/>
    </row>
    <row r="419" spans="1:49" s="5" customFormat="1" ht="78" x14ac:dyDescent="0.3">
      <c r="A419" s="13" t="s">
        <v>835</v>
      </c>
      <c r="B419" s="20" t="s">
        <v>241</v>
      </c>
      <c r="C419" s="20"/>
      <c r="D419" s="7" t="s">
        <v>271</v>
      </c>
      <c r="E419" s="18" t="s">
        <v>187</v>
      </c>
      <c r="F419" s="31">
        <v>0</v>
      </c>
      <c r="G419" s="31">
        <v>0</v>
      </c>
      <c r="H419" s="31">
        <v>6</v>
      </c>
      <c r="I419" s="31">
        <v>0</v>
      </c>
      <c r="J419" s="22">
        <v>6</v>
      </c>
      <c r="K419" s="34"/>
      <c r="L419" s="31"/>
      <c r="M419" s="31">
        <f t="shared" si="263"/>
        <v>0</v>
      </c>
      <c r="N419" s="31">
        <f t="shared" si="264"/>
        <v>0</v>
      </c>
      <c r="O419" s="31">
        <f t="shared" si="265"/>
        <v>0</v>
      </c>
      <c r="P419" s="31">
        <f t="shared" si="266"/>
        <v>0</v>
      </c>
      <c r="Q419" s="143"/>
      <c r="R419" s="39"/>
      <c r="S419" s="39"/>
      <c r="T419" s="39"/>
      <c r="U419" s="39"/>
      <c r="V419" s="39"/>
      <c r="W419" s="39"/>
      <c r="X419" s="39"/>
      <c r="Y419" s="39"/>
      <c r="Z419" s="39"/>
      <c r="AA419" s="39"/>
      <c r="AB419" s="39"/>
      <c r="AC419" s="39"/>
      <c r="AD419" s="39"/>
      <c r="AE419" s="39"/>
      <c r="AF419" s="39"/>
      <c r="AG419" s="39"/>
      <c r="AH419" s="39"/>
      <c r="AI419" s="39"/>
      <c r="AJ419" s="39"/>
      <c r="AK419" s="39"/>
      <c r="AL419" s="39"/>
      <c r="AM419" s="39"/>
      <c r="AN419" s="39"/>
      <c r="AO419" s="39"/>
      <c r="AP419" s="39"/>
      <c r="AQ419" s="39"/>
      <c r="AR419" s="39"/>
      <c r="AS419" s="39"/>
      <c r="AT419" s="39"/>
      <c r="AU419" s="39"/>
      <c r="AV419" s="39"/>
      <c r="AW419" s="39"/>
    </row>
    <row r="420" spans="1:49" s="5" customFormat="1" ht="20.25" customHeight="1" x14ac:dyDescent="0.3">
      <c r="A420" s="64" t="s">
        <v>836</v>
      </c>
      <c r="B420" s="61"/>
      <c r="C420" s="85" t="s">
        <v>370</v>
      </c>
      <c r="D420" s="127"/>
      <c r="E420" s="66"/>
      <c r="F420" s="66"/>
      <c r="G420" s="66"/>
      <c r="H420" s="66"/>
      <c r="I420" s="66"/>
      <c r="J420" s="62"/>
      <c r="K420" s="41"/>
      <c r="L420" s="42"/>
      <c r="M420" s="42"/>
      <c r="N420" s="132">
        <f>N421+N431+N439+N444</f>
        <v>0</v>
      </c>
      <c r="O420" s="132">
        <f t="shared" ref="O420:P420" si="267">O421+O431+O439+O444</f>
        <v>0</v>
      </c>
      <c r="P420" s="132">
        <f t="shared" si="267"/>
        <v>0</v>
      </c>
      <c r="Q420" s="144"/>
      <c r="R420" s="39"/>
      <c r="S420" s="39"/>
      <c r="T420" s="39"/>
      <c r="U420" s="39"/>
      <c r="V420" s="39"/>
      <c r="W420" s="39"/>
      <c r="X420" s="39"/>
      <c r="Y420" s="39"/>
      <c r="Z420" s="39"/>
      <c r="AA420" s="39"/>
      <c r="AB420" s="39"/>
      <c r="AC420" s="39"/>
      <c r="AD420" s="39"/>
      <c r="AE420" s="39"/>
      <c r="AF420" s="39"/>
      <c r="AG420" s="39"/>
      <c r="AH420" s="39"/>
      <c r="AI420" s="39"/>
      <c r="AJ420" s="39"/>
      <c r="AK420" s="39"/>
      <c r="AL420" s="39"/>
      <c r="AM420" s="39"/>
      <c r="AN420" s="39"/>
      <c r="AO420" s="39"/>
      <c r="AP420" s="39"/>
      <c r="AQ420" s="39"/>
      <c r="AR420" s="39"/>
      <c r="AS420" s="39"/>
      <c r="AT420" s="39"/>
      <c r="AU420" s="39"/>
      <c r="AV420" s="39"/>
      <c r="AW420" s="39"/>
    </row>
    <row r="421" spans="1:49" s="5" customFormat="1" x14ac:dyDescent="0.3">
      <c r="A421" s="54" t="s">
        <v>837</v>
      </c>
      <c r="B421" s="57"/>
      <c r="C421" s="57"/>
      <c r="D421" s="29" t="s">
        <v>371</v>
      </c>
      <c r="E421" s="57"/>
      <c r="F421" s="57"/>
      <c r="G421" s="57"/>
      <c r="H421" s="57"/>
      <c r="I421" s="57"/>
      <c r="J421" s="57"/>
      <c r="K421" s="56"/>
      <c r="L421" s="55"/>
      <c r="M421" s="55"/>
      <c r="N421" s="55">
        <f>SUM(N422:N430)</f>
        <v>0</v>
      </c>
      <c r="O421" s="55">
        <f t="shared" ref="O421:P421" si="268">SUM(O422:O430)</f>
        <v>0</v>
      </c>
      <c r="P421" s="55">
        <f t="shared" si="268"/>
        <v>0</v>
      </c>
      <c r="Q421" s="142"/>
      <c r="R421" s="39"/>
      <c r="S421" s="39"/>
      <c r="T421" s="39"/>
      <c r="U421" s="39"/>
      <c r="V421" s="39"/>
      <c r="W421" s="39"/>
      <c r="X421" s="39"/>
      <c r="Y421" s="39"/>
      <c r="Z421" s="39"/>
      <c r="AA421" s="39"/>
      <c r="AB421" s="39"/>
      <c r="AC421" s="39"/>
      <c r="AD421" s="39"/>
      <c r="AE421" s="39"/>
      <c r="AF421" s="39"/>
      <c r="AG421" s="39"/>
      <c r="AH421" s="39"/>
      <c r="AI421" s="39"/>
      <c r="AJ421" s="39"/>
      <c r="AK421" s="39"/>
      <c r="AL421" s="39"/>
      <c r="AM421" s="39"/>
      <c r="AN421" s="39"/>
      <c r="AO421" s="39"/>
      <c r="AP421" s="39"/>
      <c r="AQ421" s="39"/>
      <c r="AR421" s="39"/>
      <c r="AS421" s="39"/>
      <c r="AT421" s="39"/>
      <c r="AU421" s="39"/>
      <c r="AV421" s="39"/>
      <c r="AW421" s="39"/>
    </row>
    <row r="422" spans="1:49" s="5" customFormat="1" x14ac:dyDescent="0.3">
      <c r="A422" s="13" t="s">
        <v>838</v>
      </c>
      <c r="B422" s="27"/>
      <c r="C422" s="105" t="s">
        <v>371</v>
      </c>
      <c r="D422" s="7" t="s">
        <v>355</v>
      </c>
      <c r="E422" s="31" t="s">
        <v>13</v>
      </c>
      <c r="F422" s="87">
        <v>3</v>
      </c>
      <c r="G422" s="88"/>
      <c r="H422" s="88"/>
      <c r="I422" s="89"/>
      <c r="J422" s="31">
        <v>3</v>
      </c>
      <c r="K422" s="34"/>
      <c r="L422" s="31"/>
      <c r="M422" s="31">
        <f t="shared" ref="M422:M430" si="269">K422+L422</f>
        <v>0</v>
      </c>
      <c r="N422" s="31">
        <f t="shared" ref="N422:N430" si="270">J422*K422</f>
        <v>0</v>
      </c>
      <c r="O422" s="31">
        <f t="shared" ref="O422:O430" si="271">J422*L422</f>
        <v>0</v>
      </c>
      <c r="P422" s="31">
        <f t="shared" ref="P422:P430" si="272">N422+O422</f>
        <v>0</v>
      </c>
      <c r="Q422" s="143"/>
      <c r="R422" s="39"/>
      <c r="S422" s="39"/>
      <c r="T422" s="39"/>
      <c r="U422" s="39"/>
      <c r="V422" s="39"/>
      <c r="W422" s="39"/>
      <c r="X422" s="39"/>
      <c r="Y422" s="39"/>
      <c r="Z422" s="39"/>
      <c r="AA422" s="39"/>
      <c r="AB422" s="39"/>
      <c r="AC422" s="39"/>
      <c r="AD422" s="39"/>
      <c r="AE422" s="39"/>
      <c r="AF422" s="39"/>
      <c r="AG422" s="39"/>
      <c r="AH422" s="39"/>
      <c r="AI422" s="39"/>
      <c r="AJ422" s="39"/>
      <c r="AK422" s="39"/>
      <c r="AL422" s="39"/>
      <c r="AM422" s="39"/>
      <c r="AN422" s="39"/>
      <c r="AO422" s="39"/>
      <c r="AP422" s="39"/>
      <c r="AQ422" s="39"/>
      <c r="AR422" s="39"/>
      <c r="AS422" s="39"/>
      <c r="AT422" s="39"/>
      <c r="AU422" s="39"/>
      <c r="AV422" s="39"/>
      <c r="AW422" s="39"/>
    </row>
    <row r="423" spans="1:49" s="5" customFormat="1" x14ac:dyDescent="0.3">
      <c r="A423" s="13" t="s">
        <v>839</v>
      </c>
      <c r="B423" s="13"/>
      <c r="C423" s="126"/>
      <c r="D423" s="7" t="s">
        <v>356</v>
      </c>
      <c r="E423" s="31" t="s">
        <v>13</v>
      </c>
      <c r="F423" s="87">
        <v>12</v>
      </c>
      <c r="G423" s="88"/>
      <c r="H423" s="88"/>
      <c r="I423" s="89"/>
      <c r="J423" s="31">
        <v>12</v>
      </c>
      <c r="K423" s="34"/>
      <c r="L423" s="31"/>
      <c r="M423" s="31">
        <f t="shared" si="269"/>
        <v>0</v>
      </c>
      <c r="N423" s="31">
        <f t="shared" si="270"/>
        <v>0</v>
      </c>
      <c r="O423" s="31">
        <f t="shared" si="271"/>
        <v>0</v>
      </c>
      <c r="P423" s="31">
        <f t="shared" si="272"/>
        <v>0</v>
      </c>
      <c r="Q423" s="143"/>
      <c r="R423" s="39"/>
      <c r="S423" s="39"/>
      <c r="T423" s="39"/>
      <c r="U423" s="39"/>
      <c r="V423" s="39"/>
      <c r="W423" s="39"/>
      <c r="X423" s="39"/>
      <c r="Y423" s="39"/>
      <c r="Z423" s="39"/>
      <c r="AA423" s="39"/>
      <c r="AB423" s="39"/>
      <c r="AC423" s="39"/>
      <c r="AD423" s="39"/>
      <c r="AE423" s="39"/>
      <c r="AF423" s="39"/>
      <c r="AG423" s="39"/>
      <c r="AH423" s="39"/>
      <c r="AI423" s="39"/>
      <c r="AJ423" s="39"/>
      <c r="AK423" s="39"/>
      <c r="AL423" s="39"/>
      <c r="AM423" s="39"/>
      <c r="AN423" s="39"/>
      <c r="AO423" s="39"/>
      <c r="AP423" s="39"/>
      <c r="AQ423" s="39"/>
      <c r="AR423" s="39"/>
      <c r="AS423" s="39"/>
      <c r="AT423" s="39"/>
      <c r="AU423" s="39"/>
      <c r="AV423" s="39"/>
      <c r="AW423" s="39"/>
    </row>
    <row r="424" spans="1:49" s="5" customFormat="1" x14ac:dyDescent="0.3">
      <c r="A424" s="13" t="s">
        <v>840</v>
      </c>
      <c r="B424" s="13"/>
      <c r="C424" s="126"/>
      <c r="D424" s="7" t="s">
        <v>357</v>
      </c>
      <c r="E424" s="31" t="s">
        <v>13</v>
      </c>
      <c r="F424" s="87">
        <v>3</v>
      </c>
      <c r="G424" s="88"/>
      <c r="H424" s="88"/>
      <c r="I424" s="89"/>
      <c r="J424" s="31">
        <v>3</v>
      </c>
      <c r="K424" s="34"/>
      <c r="L424" s="31"/>
      <c r="M424" s="31">
        <f t="shared" si="269"/>
        <v>0</v>
      </c>
      <c r="N424" s="31">
        <f t="shared" si="270"/>
        <v>0</v>
      </c>
      <c r="O424" s="31">
        <f t="shared" si="271"/>
        <v>0</v>
      </c>
      <c r="P424" s="31">
        <f t="shared" si="272"/>
        <v>0</v>
      </c>
      <c r="Q424" s="143"/>
      <c r="R424" s="39"/>
      <c r="S424" s="39"/>
      <c r="T424" s="39"/>
      <c r="U424" s="39"/>
      <c r="V424" s="39"/>
      <c r="W424" s="39"/>
      <c r="X424" s="39"/>
      <c r="Y424" s="39"/>
      <c r="Z424" s="39"/>
      <c r="AA424" s="39"/>
      <c r="AB424" s="39"/>
      <c r="AC424" s="39"/>
      <c r="AD424" s="39"/>
      <c r="AE424" s="39"/>
      <c r="AF424" s="39"/>
      <c r="AG424" s="39"/>
      <c r="AH424" s="39"/>
      <c r="AI424" s="39"/>
      <c r="AJ424" s="39"/>
      <c r="AK424" s="39"/>
      <c r="AL424" s="39"/>
      <c r="AM424" s="39"/>
      <c r="AN424" s="39"/>
      <c r="AO424" s="39"/>
      <c r="AP424" s="39"/>
      <c r="AQ424" s="39"/>
      <c r="AR424" s="39"/>
      <c r="AS424" s="39"/>
      <c r="AT424" s="39"/>
      <c r="AU424" s="39"/>
      <c r="AV424" s="39"/>
      <c r="AW424" s="39"/>
    </row>
    <row r="425" spans="1:49" s="5" customFormat="1" x14ac:dyDescent="0.3">
      <c r="A425" s="13" t="s">
        <v>841</v>
      </c>
      <c r="B425" s="13"/>
      <c r="C425" s="126"/>
      <c r="D425" s="7" t="s">
        <v>358</v>
      </c>
      <c r="E425" s="31" t="s">
        <v>13</v>
      </c>
      <c r="F425" s="87">
        <v>1</v>
      </c>
      <c r="G425" s="88"/>
      <c r="H425" s="88"/>
      <c r="I425" s="89"/>
      <c r="J425" s="31">
        <v>1</v>
      </c>
      <c r="K425" s="34"/>
      <c r="L425" s="31"/>
      <c r="M425" s="31">
        <f t="shared" si="269"/>
        <v>0</v>
      </c>
      <c r="N425" s="31">
        <f t="shared" si="270"/>
        <v>0</v>
      </c>
      <c r="O425" s="31">
        <f t="shared" si="271"/>
        <v>0</v>
      </c>
      <c r="P425" s="31">
        <f t="shared" si="272"/>
        <v>0</v>
      </c>
      <c r="Q425" s="143"/>
      <c r="R425" s="39"/>
      <c r="S425" s="39"/>
      <c r="T425" s="39"/>
      <c r="U425" s="39"/>
      <c r="V425" s="39"/>
      <c r="W425" s="39"/>
      <c r="X425" s="39"/>
      <c r="Y425" s="39"/>
      <c r="Z425" s="39"/>
      <c r="AA425" s="39"/>
      <c r="AB425" s="39"/>
      <c r="AC425" s="39"/>
      <c r="AD425" s="39"/>
      <c r="AE425" s="39"/>
      <c r="AF425" s="39"/>
      <c r="AG425" s="39"/>
      <c r="AH425" s="39"/>
      <c r="AI425" s="39"/>
      <c r="AJ425" s="39"/>
      <c r="AK425" s="39"/>
      <c r="AL425" s="39"/>
      <c r="AM425" s="39"/>
      <c r="AN425" s="39"/>
      <c r="AO425" s="39"/>
      <c r="AP425" s="39"/>
      <c r="AQ425" s="39"/>
      <c r="AR425" s="39"/>
      <c r="AS425" s="39"/>
      <c r="AT425" s="39"/>
      <c r="AU425" s="39"/>
      <c r="AV425" s="39"/>
      <c r="AW425" s="39"/>
    </row>
    <row r="426" spans="1:49" s="5" customFormat="1" x14ac:dyDescent="0.3">
      <c r="A426" s="13" t="s">
        <v>842</v>
      </c>
      <c r="B426" s="27"/>
      <c r="C426" s="126"/>
      <c r="D426" s="7" t="s">
        <v>359</v>
      </c>
      <c r="E426" s="31" t="s">
        <v>13</v>
      </c>
      <c r="F426" s="87">
        <v>1</v>
      </c>
      <c r="G426" s="88"/>
      <c r="H426" s="88"/>
      <c r="I426" s="89"/>
      <c r="J426" s="31">
        <v>1</v>
      </c>
      <c r="K426" s="34"/>
      <c r="L426" s="31"/>
      <c r="M426" s="31">
        <f t="shared" si="269"/>
        <v>0</v>
      </c>
      <c r="N426" s="31">
        <f t="shared" si="270"/>
        <v>0</v>
      </c>
      <c r="O426" s="31">
        <f t="shared" si="271"/>
        <v>0</v>
      </c>
      <c r="P426" s="31">
        <f t="shared" si="272"/>
        <v>0</v>
      </c>
      <c r="Q426" s="143"/>
      <c r="R426" s="39"/>
      <c r="S426" s="39"/>
      <c r="T426" s="39"/>
      <c r="U426" s="39"/>
      <c r="V426" s="39"/>
      <c r="W426" s="39"/>
      <c r="X426" s="39"/>
      <c r="Y426" s="39"/>
      <c r="Z426" s="39"/>
      <c r="AA426" s="39"/>
      <c r="AB426" s="39"/>
      <c r="AC426" s="39"/>
      <c r="AD426" s="39"/>
      <c r="AE426" s="39"/>
      <c r="AF426" s="39"/>
      <c r="AG426" s="39"/>
      <c r="AH426" s="39"/>
      <c r="AI426" s="39"/>
      <c r="AJ426" s="39"/>
      <c r="AK426" s="39"/>
      <c r="AL426" s="39"/>
      <c r="AM426" s="39"/>
      <c r="AN426" s="39"/>
      <c r="AO426" s="39"/>
      <c r="AP426" s="39"/>
      <c r="AQ426" s="39"/>
      <c r="AR426" s="39"/>
      <c r="AS426" s="39"/>
      <c r="AT426" s="39"/>
      <c r="AU426" s="39"/>
      <c r="AV426" s="39"/>
      <c r="AW426" s="39"/>
    </row>
    <row r="427" spans="1:49" s="5" customFormat="1" x14ac:dyDescent="0.3">
      <c r="A427" s="13" t="s">
        <v>843</v>
      </c>
      <c r="B427" s="13"/>
      <c r="C427" s="126"/>
      <c r="D427" s="7" t="s">
        <v>378</v>
      </c>
      <c r="E427" s="31" t="s">
        <v>149</v>
      </c>
      <c r="F427" s="87">
        <v>1756.6666666666665</v>
      </c>
      <c r="G427" s="88"/>
      <c r="H427" s="88"/>
      <c r="I427" s="89"/>
      <c r="J427" s="31">
        <v>1756.6666666666665</v>
      </c>
      <c r="K427" s="34"/>
      <c r="L427" s="31"/>
      <c r="M427" s="31">
        <f t="shared" si="269"/>
        <v>0</v>
      </c>
      <c r="N427" s="31">
        <f t="shared" si="270"/>
        <v>0</v>
      </c>
      <c r="O427" s="31">
        <f t="shared" si="271"/>
        <v>0</v>
      </c>
      <c r="P427" s="31">
        <f t="shared" si="272"/>
        <v>0</v>
      </c>
      <c r="Q427" s="143"/>
      <c r="R427" s="39"/>
      <c r="S427" s="39"/>
      <c r="T427" s="39"/>
      <c r="U427" s="39"/>
      <c r="V427" s="39"/>
      <c r="W427" s="39"/>
      <c r="X427" s="39"/>
      <c r="Y427" s="39"/>
      <c r="Z427" s="39"/>
      <c r="AA427" s="39"/>
      <c r="AB427" s="39"/>
      <c r="AC427" s="39"/>
      <c r="AD427" s="39"/>
      <c r="AE427" s="39"/>
      <c r="AF427" s="39"/>
      <c r="AG427" s="39"/>
      <c r="AH427" s="39"/>
      <c r="AI427" s="39"/>
      <c r="AJ427" s="39"/>
      <c r="AK427" s="39"/>
      <c r="AL427" s="39"/>
      <c r="AM427" s="39"/>
      <c r="AN427" s="39"/>
      <c r="AO427" s="39"/>
      <c r="AP427" s="39"/>
      <c r="AQ427" s="39"/>
      <c r="AR427" s="39"/>
      <c r="AS427" s="39"/>
      <c r="AT427" s="39"/>
      <c r="AU427" s="39"/>
      <c r="AV427" s="39"/>
      <c r="AW427" s="39"/>
    </row>
    <row r="428" spans="1:49" s="5" customFormat="1" x14ac:dyDescent="0.3">
      <c r="A428" s="13" t="s">
        <v>844</v>
      </c>
      <c r="B428" s="13"/>
      <c r="C428" s="126"/>
      <c r="D428" s="7" t="s">
        <v>379</v>
      </c>
      <c r="E428" s="31" t="s">
        <v>149</v>
      </c>
      <c r="F428" s="87">
        <v>403.33333333333331</v>
      </c>
      <c r="G428" s="88"/>
      <c r="H428" s="88"/>
      <c r="I428" s="89"/>
      <c r="J428" s="31">
        <v>403.33333333333331</v>
      </c>
      <c r="K428" s="34"/>
      <c r="L428" s="31"/>
      <c r="M428" s="31">
        <f t="shared" si="269"/>
        <v>0</v>
      </c>
      <c r="N428" s="31">
        <f t="shared" si="270"/>
        <v>0</v>
      </c>
      <c r="O428" s="31">
        <f t="shared" si="271"/>
        <v>0</v>
      </c>
      <c r="P428" s="31">
        <f t="shared" si="272"/>
        <v>0</v>
      </c>
      <c r="Q428" s="143"/>
      <c r="R428" s="39"/>
      <c r="S428" s="39"/>
      <c r="T428" s="39"/>
      <c r="U428" s="39"/>
      <c r="V428" s="39"/>
      <c r="W428" s="39"/>
      <c r="X428" s="39"/>
      <c r="Y428" s="39"/>
      <c r="Z428" s="39"/>
      <c r="AA428" s="39"/>
      <c r="AB428" s="39"/>
      <c r="AC428" s="39"/>
      <c r="AD428" s="39"/>
      <c r="AE428" s="39"/>
      <c r="AF428" s="39"/>
      <c r="AG428" s="39"/>
      <c r="AH428" s="39"/>
      <c r="AI428" s="39"/>
      <c r="AJ428" s="39"/>
      <c r="AK428" s="39"/>
      <c r="AL428" s="39"/>
      <c r="AM428" s="39"/>
      <c r="AN428" s="39"/>
      <c r="AO428" s="39"/>
      <c r="AP428" s="39"/>
      <c r="AQ428" s="39"/>
      <c r="AR428" s="39"/>
      <c r="AS428" s="39"/>
      <c r="AT428" s="39"/>
      <c r="AU428" s="39"/>
      <c r="AV428" s="39"/>
      <c r="AW428" s="39"/>
    </row>
    <row r="429" spans="1:49" s="5" customFormat="1" x14ac:dyDescent="0.3">
      <c r="A429" s="13" t="s">
        <v>845</v>
      </c>
      <c r="B429" s="13"/>
      <c r="C429" s="126"/>
      <c r="D429" s="7" t="s">
        <v>360</v>
      </c>
      <c r="E429" s="31" t="s">
        <v>13</v>
      </c>
      <c r="F429" s="87">
        <v>63</v>
      </c>
      <c r="G429" s="88"/>
      <c r="H429" s="88"/>
      <c r="I429" s="89"/>
      <c r="J429" s="31">
        <v>63</v>
      </c>
      <c r="K429" s="34"/>
      <c r="L429" s="31"/>
      <c r="M429" s="31">
        <f t="shared" si="269"/>
        <v>0</v>
      </c>
      <c r="N429" s="31">
        <f t="shared" si="270"/>
        <v>0</v>
      </c>
      <c r="O429" s="31">
        <f t="shared" si="271"/>
        <v>0</v>
      </c>
      <c r="P429" s="31">
        <f t="shared" si="272"/>
        <v>0</v>
      </c>
      <c r="Q429" s="143"/>
      <c r="R429" s="39"/>
      <c r="S429" s="39"/>
      <c r="T429" s="39"/>
      <c r="U429" s="39"/>
      <c r="V429" s="39"/>
      <c r="W429" s="39"/>
      <c r="X429" s="39"/>
      <c r="Y429" s="39"/>
      <c r="Z429" s="39"/>
      <c r="AA429" s="39"/>
      <c r="AB429" s="39"/>
      <c r="AC429" s="39"/>
      <c r="AD429" s="39"/>
      <c r="AE429" s="39"/>
      <c r="AF429" s="39"/>
      <c r="AG429" s="39"/>
      <c r="AH429" s="39"/>
      <c r="AI429" s="39"/>
      <c r="AJ429" s="39"/>
      <c r="AK429" s="39"/>
      <c r="AL429" s="39"/>
      <c r="AM429" s="39"/>
      <c r="AN429" s="39"/>
      <c r="AO429" s="39"/>
      <c r="AP429" s="39"/>
      <c r="AQ429" s="39"/>
      <c r="AR429" s="39"/>
      <c r="AS429" s="39"/>
      <c r="AT429" s="39"/>
      <c r="AU429" s="39"/>
      <c r="AV429" s="39"/>
      <c r="AW429" s="39"/>
    </row>
    <row r="430" spans="1:49" s="5" customFormat="1" x14ac:dyDescent="0.3">
      <c r="A430" s="13" t="s">
        <v>846</v>
      </c>
      <c r="B430" s="13"/>
      <c r="C430" s="106"/>
      <c r="D430" s="7" t="s">
        <v>361</v>
      </c>
      <c r="E430" s="31" t="s">
        <v>13</v>
      </c>
      <c r="F430" s="87">
        <v>3</v>
      </c>
      <c r="G430" s="88"/>
      <c r="H430" s="88"/>
      <c r="I430" s="89"/>
      <c r="J430" s="31">
        <v>3</v>
      </c>
      <c r="K430" s="34"/>
      <c r="L430" s="31"/>
      <c r="M430" s="31">
        <f t="shared" si="269"/>
        <v>0</v>
      </c>
      <c r="N430" s="31">
        <f t="shared" si="270"/>
        <v>0</v>
      </c>
      <c r="O430" s="31">
        <f t="shared" si="271"/>
        <v>0</v>
      </c>
      <c r="P430" s="31">
        <f t="shared" si="272"/>
        <v>0</v>
      </c>
      <c r="Q430" s="143"/>
      <c r="R430" s="39"/>
      <c r="S430" s="39"/>
      <c r="T430" s="39"/>
      <c r="U430" s="39"/>
      <c r="V430" s="39"/>
      <c r="W430" s="39"/>
      <c r="X430" s="39"/>
      <c r="Y430" s="39"/>
      <c r="Z430" s="39"/>
      <c r="AA430" s="39"/>
      <c r="AB430" s="39"/>
      <c r="AC430" s="39"/>
      <c r="AD430" s="39"/>
      <c r="AE430" s="39"/>
      <c r="AF430" s="39"/>
      <c r="AG430" s="39"/>
      <c r="AH430" s="39"/>
      <c r="AI430" s="39"/>
      <c r="AJ430" s="39"/>
      <c r="AK430" s="39"/>
      <c r="AL430" s="39"/>
      <c r="AM430" s="39"/>
      <c r="AN430" s="39"/>
      <c r="AO430" s="39"/>
      <c r="AP430" s="39"/>
      <c r="AQ430" s="39"/>
      <c r="AR430" s="39"/>
      <c r="AS430" s="39"/>
      <c r="AT430" s="39"/>
      <c r="AU430" s="39"/>
      <c r="AV430" s="39"/>
      <c r="AW430" s="39"/>
    </row>
    <row r="431" spans="1:49" s="5" customFormat="1" x14ac:dyDescent="0.3">
      <c r="A431" s="54" t="s">
        <v>847</v>
      </c>
      <c r="B431" s="57"/>
      <c r="C431" s="57"/>
      <c r="D431" s="29" t="s">
        <v>372</v>
      </c>
      <c r="E431" s="55"/>
      <c r="F431" s="90"/>
      <c r="G431" s="91"/>
      <c r="H431" s="91"/>
      <c r="I431" s="92"/>
      <c r="J431" s="55">
        <v>0</v>
      </c>
      <c r="K431" s="56"/>
      <c r="L431" s="55"/>
      <c r="M431" s="55"/>
      <c r="N431" s="55">
        <f>SUM(N432:N438)</f>
        <v>0</v>
      </c>
      <c r="O431" s="55">
        <f t="shared" ref="O431:P431" si="273">SUM(O432:O438)</f>
        <v>0</v>
      </c>
      <c r="P431" s="55">
        <f t="shared" si="273"/>
        <v>0</v>
      </c>
      <c r="Q431" s="142"/>
      <c r="R431" s="39"/>
      <c r="S431" s="39"/>
      <c r="T431" s="39"/>
      <c r="U431" s="39"/>
      <c r="V431" s="39"/>
      <c r="W431" s="39"/>
      <c r="X431" s="39"/>
      <c r="Y431" s="39"/>
      <c r="Z431" s="39"/>
      <c r="AA431" s="39"/>
      <c r="AB431" s="39"/>
      <c r="AC431" s="39"/>
      <c r="AD431" s="39"/>
      <c r="AE431" s="39"/>
      <c r="AF431" s="39"/>
      <c r="AG431" s="39"/>
      <c r="AH431" s="39"/>
      <c r="AI431" s="39"/>
      <c r="AJ431" s="39"/>
      <c r="AK431" s="39"/>
      <c r="AL431" s="39"/>
      <c r="AM431" s="39"/>
      <c r="AN431" s="39"/>
      <c r="AO431" s="39"/>
      <c r="AP431" s="39"/>
      <c r="AQ431" s="39"/>
      <c r="AR431" s="39"/>
      <c r="AS431" s="39"/>
      <c r="AT431" s="39"/>
      <c r="AU431" s="39"/>
      <c r="AV431" s="39"/>
      <c r="AW431" s="39"/>
    </row>
    <row r="432" spans="1:49" s="5" customFormat="1" x14ac:dyDescent="0.3">
      <c r="A432" s="13" t="s">
        <v>848</v>
      </c>
      <c r="B432" s="27"/>
      <c r="C432" s="105" t="s">
        <v>372</v>
      </c>
      <c r="D432" s="7" t="s">
        <v>362</v>
      </c>
      <c r="E432" s="31" t="s">
        <v>13</v>
      </c>
      <c r="F432" s="87">
        <v>2</v>
      </c>
      <c r="G432" s="88"/>
      <c r="H432" s="88"/>
      <c r="I432" s="89"/>
      <c r="J432" s="31">
        <v>2</v>
      </c>
      <c r="K432" s="34"/>
      <c r="L432" s="31"/>
      <c r="M432" s="31">
        <f t="shared" ref="M432:M438" si="274">K432+L432</f>
        <v>0</v>
      </c>
      <c r="N432" s="31">
        <f t="shared" ref="N432:N438" si="275">J432*K432</f>
        <v>0</v>
      </c>
      <c r="O432" s="31">
        <f t="shared" ref="O432:O438" si="276">J432*L432</f>
        <v>0</v>
      </c>
      <c r="P432" s="31">
        <f t="shared" ref="P432:P438" si="277">N432+O432</f>
        <v>0</v>
      </c>
      <c r="Q432" s="143"/>
      <c r="R432" s="39"/>
      <c r="S432" s="39"/>
      <c r="T432" s="39"/>
      <c r="U432" s="39"/>
      <c r="V432" s="39"/>
      <c r="W432" s="39"/>
      <c r="X432" s="39"/>
      <c r="Y432" s="39"/>
      <c r="Z432" s="39"/>
      <c r="AA432" s="39"/>
      <c r="AB432" s="39"/>
      <c r="AC432" s="39"/>
      <c r="AD432" s="39"/>
      <c r="AE432" s="39"/>
      <c r="AF432" s="39"/>
      <c r="AG432" s="39"/>
      <c r="AH432" s="39"/>
      <c r="AI432" s="39"/>
      <c r="AJ432" s="39"/>
      <c r="AK432" s="39"/>
      <c r="AL432" s="39"/>
      <c r="AM432" s="39"/>
      <c r="AN432" s="39"/>
      <c r="AO432" s="39"/>
      <c r="AP432" s="39"/>
      <c r="AQ432" s="39"/>
      <c r="AR432" s="39"/>
      <c r="AS432" s="39"/>
      <c r="AT432" s="39"/>
      <c r="AU432" s="39"/>
      <c r="AV432" s="39"/>
      <c r="AW432" s="39"/>
    </row>
    <row r="433" spans="1:49" s="5" customFormat="1" x14ac:dyDescent="0.3">
      <c r="A433" s="13" t="s">
        <v>849</v>
      </c>
      <c r="B433" s="13"/>
      <c r="C433" s="126"/>
      <c r="D433" s="7" t="s">
        <v>363</v>
      </c>
      <c r="E433" s="31" t="s">
        <v>13</v>
      </c>
      <c r="F433" s="87">
        <v>12</v>
      </c>
      <c r="G433" s="88"/>
      <c r="H433" s="88"/>
      <c r="I433" s="89"/>
      <c r="J433" s="31">
        <v>12</v>
      </c>
      <c r="K433" s="34"/>
      <c r="L433" s="31"/>
      <c r="M433" s="31">
        <f t="shared" si="274"/>
        <v>0</v>
      </c>
      <c r="N433" s="31">
        <f t="shared" si="275"/>
        <v>0</v>
      </c>
      <c r="O433" s="31">
        <f t="shared" si="276"/>
        <v>0</v>
      </c>
      <c r="P433" s="31">
        <f t="shared" si="277"/>
        <v>0</v>
      </c>
      <c r="Q433" s="143"/>
      <c r="R433" s="39"/>
      <c r="S433" s="39"/>
      <c r="T433" s="39"/>
      <c r="U433" s="39"/>
      <c r="V433" s="39"/>
      <c r="W433" s="39"/>
      <c r="X433" s="39"/>
      <c r="Y433" s="39"/>
      <c r="Z433" s="39"/>
      <c r="AA433" s="39"/>
      <c r="AB433" s="39"/>
      <c r="AC433" s="39"/>
      <c r="AD433" s="39"/>
      <c r="AE433" s="39"/>
      <c r="AF433" s="39"/>
      <c r="AG433" s="39"/>
      <c r="AH433" s="39"/>
      <c r="AI433" s="39"/>
      <c r="AJ433" s="39"/>
      <c r="AK433" s="39"/>
      <c r="AL433" s="39"/>
      <c r="AM433" s="39"/>
      <c r="AN433" s="39"/>
      <c r="AO433" s="39"/>
      <c r="AP433" s="39"/>
      <c r="AQ433" s="39"/>
      <c r="AR433" s="39"/>
      <c r="AS433" s="39"/>
      <c r="AT433" s="39"/>
      <c r="AU433" s="39"/>
      <c r="AV433" s="39"/>
      <c r="AW433" s="39"/>
    </row>
    <row r="434" spans="1:49" s="5" customFormat="1" ht="31.2" x14ac:dyDescent="0.3">
      <c r="A434" s="13" t="s">
        <v>850</v>
      </c>
      <c r="B434" s="27"/>
      <c r="C434" s="126"/>
      <c r="D434" s="7" t="s">
        <v>364</v>
      </c>
      <c r="E434" s="31" t="s">
        <v>13</v>
      </c>
      <c r="F434" s="87">
        <v>1</v>
      </c>
      <c r="G434" s="88"/>
      <c r="H434" s="88"/>
      <c r="I434" s="89"/>
      <c r="J434" s="31">
        <v>1</v>
      </c>
      <c r="K434" s="34"/>
      <c r="L434" s="31"/>
      <c r="M434" s="31">
        <f t="shared" si="274"/>
        <v>0</v>
      </c>
      <c r="N434" s="31">
        <f t="shared" si="275"/>
        <v>0</v>
      </c>
      <c r="O434" s="31">
        <f t="shared" si="276"/>
        <v>0</v>
      </c>
      <c r="P434" s="31">
        <f t="shared" si="277"/>
        <v>0</v>
      </c>
      <c r="Q434" s="143"/>
      <c r="R434" s="39"/>
      <c r="S434" s="39"/>
      <c r="T434" s="39"/>
      <c r="U434" s="39"/>
      <c r="V434" s="39"/>
      <c r="W434" s="39"/>
      <c r="X434" s="39"/>
      <c r="Y434" s="39"/>
      <c r="Z434" s="39"/>
      <c r="AA434" s="39"/>
      <c r="AB434" s="39"/>
      <c r="AC434" s="39"/>
      <c r="AD434" s="39"/>
      <c r="AE434" s="39"/>
      <c r="AF434" s="39"/>
      <c r="AG434" s="39"/>
      <c r="AH434" s="39"/>
      <c r="AI434" s="39"/>
      <c r="AJ434" s="39"/>
      <c r="AK434" s="39"/>
      <c r="AL434" s="39"/>
      <c r="AM434" s="39"/>
      <c r="AN434" s="39"/>
      <c r="AO434" s="39"/>
      <c r="AP434" s="39"/>
      <c r="AQ434" s="39"/>
      <c r="AR434" s="39"/>
      <c r="AS434" s="39"/>
      <c r="AT434" s="39"/>
      <c r="AU434" s="39"/>
      <c r="AV434" s="39"/>
      <c r="AW434" s="39"/>
    </row>
    <row r="435" spans="1:49" s="5" customFormat="1" x14ac:dyDescent="0.3">
      <c r="A435" s="13" t="s">
        <v>851</v>
      </c>
      <c r="B435" s="13"/>
      <c r="C435" s="126"/>
      <c r="D435" s="7" t="s">
        <v>378</v>
      </c>
      <c r="E435" s="31" t="s">
        <v>149</v>
      </c>
      <c r="F435" s="87">
        <v>647.33333333333326</v>
      </c>
      <c r="G435" s="88"/>
      <c r="H435" s="88"/>
      <c r="I435" s="89"/>
      <c r="J435" s="31">
        <v>647.33333333333326</v>
      </c>
      <c r="K435" s="34"/>
      <c r="L435" s="31"/>
      <c r="M435" s="31">
        <f t="shared" si="274"/>
        <v>0</v>
      </c>
      <c r="N435" s="31">
        <f t="shared" si="275"/>
        <v>0</v>
      </c>
      <c r="O435" s="31">
        <f t="shared" si="276"/>
        <v>0</v>
      </c>
      <c r="P435" s="31">
        <f t="shared" si="277"/>
        <v>0</v>
      </c>
      <c r="Q435" s="143"/>
      <c r="R435" s="39"/>
      <c r="S435" s="39"/>
      <c r="T435" s="39"/>
      <c r="U435" s="39"/>
      <c r="V435" s="39"/>
      <c r="W435" s="39"/>
      <c r="X435" s="39"/>
      <c r="Y435" s="39"/>
      <c r="Z435" s="39"/>
      <c r="AA435" s="39"/>
      <c r="AB435" s="39"/>
      <c r="AC435" s="39"/>
      <c r="AD435" s="39"/>
      <c r="AE435" s="39"/>
      <c r="AF435" s="39"/>
      <c r="AG435" s="39"/>
      <c r="AH435" s="39"/>
      <c r="AI435" s="39"/>
      <c r="AJ435" s="39"/>
      <c r="AK435" s="39"/>
      <c r="AL435" s="39"/>
      <c r="AM435" s="39"/>
      <c r="AN435" s="39"/>
      <c r="AO435" s="39"/>
      <c r="AP435" s="39"/>
      <c r="AQ435" s="39"/>
      <c r="AR435" s="39"/>
      <c r="AS435" s="39"/>
      <c r="AT435" s="39"/>
      <c r="AU435" s="39"/>
      <c r="AV435" s="39"/>
      <c r="AW435" s="39"/>
    </row>
    <row r="436" spans="1:49" s="5" customFormat="1" x14ac:dyDescent="0.3">
      <c r="A436" s="13" t="s">
        <v>852</v>
      </c>
      <c r="B436" s="13"/>
      <c r="C436" s="126"/>
      <c r="D436" s="7" t="s">
        <v>379</v>
      </c>
      <c r="E436" s="31" t="s">
        <v>149</v>
      </c>
      <c r="F436" s="87">
        <v>176.66666666666666</v>
      </c>
      <c r="G436" s="88"/>
      <c r="H436" s="88"/>
      <c r="I436" s="89"/>
      <c r="J436" s="31">
        <v>176.66666666666666</v>
      </c>
      <c r="K436" s="34"/>
      <c r="L436" s="31"/>
      <c r="M436" s="31">
        <f t="shared" si="274"/>
        <v>0</v>
      </c>
      <c r="N436" s="31">
        <f t="shared" si="275"/>
        <v>0</v>
      </c>
      <c r="O436" s="31">
        <f t="shared" si="276"/>
        <v>0</v>
      </c>
      <c r="P436" s="31">
        <f t="shared" si="277"/>
        <v>0</v>
      </c>
      <c r="Q436" s="143"/>
      <c r="R436" s="39"/>
      <c r="S436" s="39"/>
      <c r="T436" s="39"/>
      <c r="U436" s="39"/>
      <c r="V436" s="39"/>
      <c r="W436" s="39"/>
      <c r="X436" s="39"/>
      <c r="Y436" s="39"/>
      <c r="Z436" s="39"/>
      <c r="AA436" s="39"/>
      <c r="AB436" s="39"/>
      <c r="AC436" s="39"/>
      <c r="AD436" s="39"/>
      <c r="AE436" s="39"/>
      <c r="AF436" s="39"/>
      <c r="AG436" s="39"/>
      <c r="AH436" s="39"/>
      <c r="AI436" s="39"/>
      <c r="AJ436" s="39"/>
      <c r="AK436" s="39"/>
      <c r="AL436" s="39"/>
      <c r="AM436" s="39"/>
      <c r="AN436" s="39"/>
      <c r="AO436" s="39"/>
      <c r="AP436" s="39"/>
      <c r="AQ436" s="39"/>
      <c r="AR436" s="39"/>
      <c r="AS436" s="39"/>
      <c r="AT436" s="39"/>
      <c r="AU436" s="39"/>
      <c r="AV436" s="39"/>
      <c r="AW436" s="39"/>
    </row>
    <row r="437" spans="1:49" s="5" customFormat="1" x14ac:dyDescent="0.3">
      <c r="A437" s="13" t="s">
        <v>853</v>
      </c>
      <c r="B437" s="13"/>
      <c r="C437" s="126"/>
      <c r="D437" s="7" t="s">
        <v>360</v>
      </c>
      <c r="E437" s="31" t="s">
        <v>13</v>
      </c>
      <c r="F437" s="87">
        <v>26</v>
      </c>
      <c r="G437" s="88"/>
      <c r="H437" s="88"/>
      <c r="I437" s="89"/>
      <c r="J437" s="31">
        <v>26</v>
      </c>
      <c r="K437" s="34"/>
      <c r="L437" s="31"/>
      <c r="M437" s="31">
        <f t="shared" si="274"/>
        <v>0</v>
      </c>
      <c r="N437" s="31">
        <f t="shared" si="275"/>
        <v>0</v>
      </c>
      <c r="O437" s="31">
        <f t="shared" si="276"/>
        <v>0</v>
      </c>
      <c r="P437" s="31">
        <f t="shared" si="277"/>
        <v>0</v>
      </c>
      <c r="Q437" s="143"/>
      <c r="R437" s="39"/>
      <c r="S437" s="39"/>
      <c r="T437" s="39"/>
      <c r="U437" s="39"/>
      <c r="V437" s="39"/>
      <c r="W437" s="39"/>
      <c r="X437" s="39"/>
      <c r="Y437" s="39"/>
      <c r="Z437" s="39"/>
      <c r="AA437" s="39"/>
      <c r="AB437" s="39"/>
      <c r="AC437" s="39"/>
      <c r="AD437" s="39"/>
      <c r="AE437" s="39"/>
      <c r="AF437" s="39"/>
      <c r="AG437" s="39"/>
      <c r="AH437" s="39"/>
      <c r="AI437" s="39"/>
      <c r="AJ437" s="39"/>
      <c r="AK437" s="39"/>
      <c r="AL437" s="39"/>
      <c r="AM437" s="39"/>
      <c r="AN437" s="39"/>
      <c r="AO437" s="39"/>
      <c r="AP437" s="39"/>
      <c r="AQ437" s="39"/>
      <c r="AR437" s="39"/>
      <c r="AS437" s="39"/>
      <c r="AT437" s="39"/>
      <c r="AU437" s="39"/>
      <c r="AV437" s="39"/>
      <c r="AW437" s="39"/>
    </row>
    <row r="438" spans="1:49" s="5" customFormat="1" x14ac:dyDescent="0.3">
      <c r="A438" s="13" t="s">
        <v>854</v>
      </c>
      <c r="B438" s="13"/>
      <c r="C438" s="106"/>
      <c r="D438" s="7" t="s">
        <v>361</v>
      </c>
      <c r="E438" s="31" t="s">
        <v>13</v>
      </c>
      <c r="F438" s="87">
        <v>1</v>
      </c>
      <c r="G438" s="88"/>
      <c r="H438" s="88"/>
      <c r="I438" s="89"/>
      <c r="J438" s="31">
        <v>1</v>
      </c>
      <c r="K438" s="34"/>
      <c r="L438" s="31"/>
      <c r="M438" s="31">
        <f t="shared" si="274"/>
        <v>0</v>
      </c>
      <c r="N438" s="31">
        <f t="shared" si="275"/>
        <v>0</v>
      </c>
      <c r="O438" s="31">
        <f t="shared" si="276"/>
        <v>0</v>
      </c>
      <c r="P438" s="31">
        <f t="shared" si="277"/>
        <v>0</v>
      </c>
      <c r="Q438" s="143"/>
      <c r="R438" s="39"/>
      <c r="S438" s="39"/>
      <c r="T438" s="39"/>
      <c r="U438" s="39"/>
      <c r="V438" s="39"/>
      <c r="W438" s="39"/>
      <c r="X438" s="39"/>
      <c r="Y438" s="39"/>
      <c r="Z438" s="39"/>
      <c r="AA438" s="39"/>
      <c r="AB438" s="39"/>
      <c r="AC438" s="39"/>
      <c r="AD438" s="39"/>
      <c r="AE438" s="39"/>
      <c r="AF438" s="39"/>
      <c r="AG438" s="39"/>
      <c r="AH438" s="39"/>
      <c r="AI438" s="39"/>
      <c r="AJ438" s="39"/>
      <c r="AK438" s="39"/>
      <c r="AL438" s="39"/>
      <c r="AM438" s="39"/>
      <c r="AN438" s="39"/>
      <c r="AO438" s="39"/>
      <c r="AP438" s="39"/>
      <c r="AQ438" s="39"/>
      <c r="AR438" s="39"/>
      <c r="AS438" s="39"/>
      <c r="AT438" s="39"/>
      <c r="AU438" s="39"/>
      <c r="AV438" s="39"/>
      <c r="AW438" s="39"/>
    </row>
    <row r="439" spans="1:49" s="5" customFormat="1" x14ac:dyDescent="0.3">
      <c r="A439" s="54" t="s">
        <v>855</v>
      </c>
      <c r="B439" s="57"/>
      <c r="C439" s="57"/>
      <c r="D439" s="29" t="s">
        <v>375</v>
      </c>
      <c r="E439" s="55"/>
      <c r="F439" s="90"/>
      <c r="G439" s="91"/>
      <c r="H439" s="91"/>
      <c r="I439" s="92"/>
      <c r="J439" s="55"/>
      <c r="K439" s="56"/>
      <c r="L439" s="55"/>
      <c r="M439" s="55"/>
      <c r="N439" s="55">
        <f>SUM(N440:N443)</f>
        <v>0</v>
      </c>
      <c r="O439" s="55">
        <f>SUM(O440:O443)</f>
        <v>0</v>
      </c>
      <c r="P439" s="55">
        <f t="shared" ref="P439" si="278">SUM(P440:P443)</f>
        <v>0</v>
      </c>
      <c r="Q439" s="142"/>
      <c r="R439" s="39"/>
      <c r="S439" s="39"/>
      <c r="T439" s="39"/>
      <c r="U439" s="39"/>
      <c r="V439" s="39"/>
      <c r="W439" s="39"/>
      <c r="X439" s="39"/>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c r="AW439" s="39"/>
    </row>
    <row r="440" spans="1:49" s="5" customFormat="1" ht="31.2" x14ac:dyDescent="0.3">
      <c r="A440" s="13" t="s">
        <v>856</v>
      </c>
      <c r="B440" s="27"/>
      <c r="C440" s="105" t="s">
        <v>375</v>
      </c>
      <c r="D440" s="7" t="s">
        <v>364</v>
      </c>
      <c r="E440" s="31" t="s">
        <v>13</v>
      </c>
      <c r="F440" s="87">
        <v>2</v>
      </c>
      <c r="G440" s="88"/>
      <c r="H440" s="88"/>
      <c r="I440" s="89"/>
      <c r="J440" s="31">
        <v>2</v>
      </c>
      <c r="K440" s="34"/>
      <c r="L440" s="31"/>
      <c r="M440" s="31">
        <f t="shared" ref="M440:M443" si="279">K440+L440</f>
        <v>0</v>
      </c>
      <c r="N440" s="31">
        <f t="shared" ref="N440:N443" si="280">J440*K440</f>
        <v>0</v>
      </c>
      <c r="O440" s="31">
        <f t="shared" ref="O440:O443" si="281">J440*L440</f>
        <v>0</v>
      </c>
      <c r="P440" s="31">
        <f t="shared" ref="P440:P443" si="282">N440+O440</f>
        <v>0</v>
      </c>
      <c r="Q440" s="143"/>
      <c r="R440" s="39"/>
      <c r="S440" s="39"/>
      <c r="T440" s="39"/>
      <c r="U440" s="39"/>
      <c r="V440" s="39"/>
      <c r="W440" s="39"/>
      <c r="X440" s="39"/>
      <c r="Y440" s="39"/>
      <c r="Z440" s="39"/>
      <c r="AA440" s="39"/>
      <c r="AB440" s="39"/>
      <c r="AC440" s="39"/>
      <c r="AD440" s="39"/>
      <c r="AE440" s="39"/>
      <c r="AF440" s="39"/>
      <c r="AG440" s="39"/>
      <c r="AH440" s="39"/>
      <c r="AI440" s="39"/>
      <c r="AJ440" s="39"/>
      <c r="AK440" s="39"/>
      <c r="AL440" s="39"/>
      <c r="AM440" s="39"/>
      <c r="AN440" s="39"/>
      <c r="AO440" s="39"/>
      <c r="AP440" s="39"/>
      <c r="AQ440" s="39"/>
      <c r="AR440" s="39"/>
      <c r="AS440" s="39"/>
      <c r="AT440" s="39"/>
      <c r="AU440" s="39"/>
      <c r="AV440" s="39"/>
      <c r="AW440" s="39"/>
    </row>
    <row r="441" spans="1:49" s="5" customFormat="1" x14ac:dyDescent="0.3">
      <c r="A441" s="13" t="s">
        <v>857</v>
      </c>
      <c r="B441" s="27"/>
      <c r="C441" s="126"/>
      <c r="D441" s="7" t="s">
        <v>365</v>
      </c>
      <c r="E441" s="31" t="s">
        <v>13</v>
      </c>
      <c r="F441" s="87">
        <v>2</v>
      </c>
      <c r="G441" s="88"/>
      <c r="H441" s="88"/>
      <c r="I441" s="89"/>
      <c r="J441" s="31">
        <v>2</v>
      </c>
      <c r="K441" s="34"/>
      <c r="L441" s="31"/>
      <c r="M441" s="31">
        <f t="shared" si="279"/>
        <v>0</v>
      </c>
      <c r="N441" s="31">
        <f t="shared" si="280"/>
        <v>0</v>
      </c>
      <c r="O441" s="31">
        <f t="shared" si="281"/>
        <v>0</v>
      </c>
      <c r="P441" s="31">
        <f t="shared" si="282"/>
        <v>0</v>
      </c>
      <c r="Q441" s="143"/>
      <c r="R441" s="39"/>
      <c r="S441" s="39"/>
      <c r="T441" s="39"/>
      <c r="U441" s="39"/>
      <c r="V441" s="39"/>
      <c r="W441" s="39"/>
      <c r="X441" s="39"/>
      <c r="Y441" s="39"/>
      <c r="Z441" s="39"/>
      <c r="AA441" s="39"/>
      <c r="AB441" s="39"/>
      <c r="AC441" s="39"/>
      <c r="AD441" s="39"/>
      <c r="AE441" s="39"/>
      <c r="AF441" s="39"/>
      <c r="AG441" s="39"/>
      <c r="AH441" s="39"/>
      <c r="AI441" s="39"/>
      <c r="AJ441" s="39"/>
      <c r="AK441" s="39"/>
      <c r="AL441" s="39"/>
      <c r="AM441" s="39"/>
      <c r="AN441" s="39"/>
      <c r="AO441" s="39"/>
      <c r="AP441" s="39"/>
      <c r="AQ441" s="39"/>
      <c r="AR441" s="39"/>
      <c r="AS441" s="39"/>
      <c r="AT441" s="39"/>
      <c r="AU441" s="39"/>
      <c r="AV441" s="39"/>
      <c r="AW441" s="39"/>
    </row>
    <row r="442" spans="1:49" s="5" customFormat="1" x14ac:dyDescent="0.3">
      <c r="A442" s="13" t="s">
        <v>858</v>
      </c>
      <c r="B442" s="27"/>
      <c r="C442" s="126"/>
      <c r="D442" s="7" t="s">
        <v>366</v>
      </c>
      <c r="E442" s="31" t="s">
        <v>13</v>
      </c>
      <c r="F442" s="87">
        <v>2</v>
      </c>
      <c r="G442" s="88"/>
      <c r="H442" s="88"/>
      <c r="I442" s="89"/>
      <c r="J442" s="31">
        <v>2</v>
      </c>
      <c r="K442" s="34"/>
      <c r="L442" s="31"/>
      <c r="M442" s="31">
        <f t="shared" si="279"/>
        <v>0</v>
      </c>
      <c r="N442" s="31">
        <f t="shared" si="280"/>
        <v>0</v>
      </c>
      <c r="O442" s="31">
        <f t="shared" si="281"/>
        <v>0</v>
      </c>
      <c r="P442" s="31">
        <f t="shared" si="282"/>
        <v>0</v>
      </c>
      <c r="Q442" s="143"/>
      <c r="R442" s="39"/>
      <c r="S442" s="39"/>
      <c r="T442" s="39"/>
      <c r="U442" s="39"/>
      <c r="V442" s="39"/>
      <c r="W442" s="39"/>
      <c r="X442" s="39"/>
      <c r="Y442" s="39"/>
      <c r="Z442" s="39"/>
      <c r="AA442" s="39"/>
      <c r="AB442" s="39"/>
      <c r="AC442" s="39"/>
      <c r="AD442" s="39"/>
      <c r="AE442" s="39"/>
      <c r="AF442" s="39"/>
      <c r="AG442" s="39"/>
      <c r="AH442" s="39"/>
      <c r="AI442" s="39"/>
      <c r="AJ442" s="39"/>
      <c r="AK442" s="39"/>
      <c r="AL442" s="39"/>
      <c r="AM442" s="39"/>
      <c r="AN442" s="39"/>
      <c r="AO442" s="39"/>
      <c r="AP442" s="39"/>
      <c r="AQ442" s="39"/>
      <c r="AR442" s="39"/>
      <c r="AS442" s="39"/>
      <c r="AT442" s="39"/>
      <c r="AU442" s="39"/>
      <c r="AV442" s="39"/>
      <c r="AW442" s="39"/>
    </row>
    <row r="443" spans="1:49" s="5" customFormat="1" x14ac:dyDescent="0.3">
      <c r="A443" s="13" t="s">
        <v>859</v>
      </c>
      <c r="B443" s="27"/>
      <c r="C443" s="106"/>
      <c r="D443" s="7" t="s">
        <v>367</v>
      </c>
      <c r="E443" s="31" t="s">
        <v>13</v>
      </c>
      <c r="F443" s="87">
        <v>2</v>
      </c>
      <c r="G443" s="88"/>
      <c r="H443" s="88"/>
      <c r="I443" s="89"/>
      <c r="J443" s="31">
        <v>2</v>
      </c>
      <c r="K443" s="34"/>
      <c r="L443" s="31"/>
      <c r="M443" s="31">
        <f t="shared" si="279"/>
        <v>0</v>
      </c>
      <c r="N443" s="31">
        <f t="shared" si="280"/>
        <v>0</v>
      </c>
      <c r="O443" s="31">
        <f t="shared" si="281"/>
        <v>0</v>
      </c>
      <c r="P443" s="31">
        <f t="shared" si="282"/>
        <v>0</v>
      </c>
      <c r="Q443" s="143"/>
      <c r="R443" s="39"/>
      <c r="S443" s="39"/>
      <c r="T443" s="39"/>
      <c r="U443" s="39"/>
      <c r="V443" s="39"/>
      <c r="W443" s="39"/>
      <c r="X443" s="39"/>
      <c r="Y443" s="39"/>
      <c r="Z443" s="39"/>
      <c r="AA443" s="39"/>
      <c r="AB443" s="39"/>
      <c r="AC443" s="39"/>
      <c r="AD443" s="39"/>
      <c r="AE443" s="39"/>
      <c r="AF443" s="39"/>
      <c r="AG443" s="39"/>
      <c r="AH443" s="39"/>
      <c r="AI443" s="39"/>
      <c r="AJ443" s="39"/>
      <c r="AK443" s="39"/>
      <c r="AL443" s="39"/>
      <c r="AM443" s="39"/>
      <c r="AN443" s="39"/>
      <c r="AO443" s="39"/>
      <c r="AP443" s="39"/>
      <c r="AQ443" s="39"/>
      <c r="AR443" s="39"/>
      <c r="AS443" s="39"/>
      <c r="AT443" s="39"/>
      <c r="AU443" s="39"/>
      <c r="AV443" s="39"/>
      <c r="AW443" s="39"/>
    </row>
    <row r="444" spans="1:49" s="5" customFormat="1" x14ac:dyDescent="0.3">
      <c r="A444" s="54" t="s">
        <v>860</v>
      </c>
      <c r="B444" s="54"/>
      <c r="C444" s="54"/>
      <c r="D444" s="29" t="s">
        <v>376</v>
      </c>
      <c r="E444" s="55"/>
      <c r="F444" s="90"/>
      <c r="G444" s="91"/>
      <c r="H444" s="91"/>
      <c r="I444" s="92"/>
      <c r="J444" s="55"/>
      <c r="K444" s="56"/>
      <c r="L444" s="55"/>
      <c r="M444" s="55"/>
      <c r="N444" s="55">
        <f>SUM(N445:N446)</f>
        <v>0</v>
      </c>
      <c r="O444" s="55">
        <f t="shared" ref="O444:P444" si="283">SUM(O445:O446)</f>
        <v>0</v>
      </c>
      <c r="P444" s="55">
        <f t="shared" si="283"/>
        <v>0</v>
      </c>
      <c r="Q444" s="142"/>
      <c r="R444" s="39"/>
      <c r="S444" s="39"/>
      <c r="T444" s="39"/>
      <c r="U444" s="39"/>
      <c r="V444" s="39"/>
      <c r="W444" s="39"/>
      <c r="X444" s="39"/>
      <c r="Y444" s="39"/>
      <c r="Z444" s="39"/>
      <c r="AA444" s="39"/>
      <c r="AB444" s="39"/>
      <c r="AC444" s="39"/>
      <c r="AD444" s="39"/>
      <c r="AE444" s="39"/>
      <c r="AF444" s="39"/>
      <c r="AG444" s="39"/>
      <c r="AH444" s="39"/>
      <c r="AI444" s="39"/>
      <c r="AJ444" s="39"/>
      <c r="AK444" s="39"/>
      <c r="AL444" s="39"/>
      <c r="AM444" s="39"/>
      <c r="AN444" s="39"/>
      <c r="AO444" s="39"/>
      <c r="AP444" s="39"/>
      <c r="AQ444" s="39"/>
      <c r="AR444" s="39"/>
      <c r="AS444" s="39"/>
      <c r="AT444" s="39"/>
      <c r="AU444" s="39"/>
      <c r="AV444" s="39"/>
      <c r="AW444" s="39"/>
    </row>
    <row r="445" spans="1:49" s="5" customFormat="1" ht="31.2" x14ac:dyDescent="0.3">
      <c r="A445" s="13" t="s">
        <v>861</v>
      </c>
      <c r="B445" s="27"/>
      <c r="C445" s="105"/>
      <c r="D445" s="7" t="s">
        <v>368</v>
      </c>
      <c r="E445" s="31" t="s">
        <v>13</v>
      </c>
      <c r="F445" s="87">
        <v>1</v>
      </c>
      <c r="G445" s="88"/>
      <c r="H445" s="88"/>
      <c r="I445" s="89"/>
      <c r="J445" s="31">
        <v>1</v>
      </c>
      <c r="K445" s="34"/>
      <c r="L445" s="31"/>
      <c r="M445" s="31">
        <f t="shared" ref="M445:M446" si="284">K445+L445</f>
        <v>0</v>
      </c>
      <c r="N445" s="31">
        <f t="shared" ref="N445:N446" si="285">J445*K445</f>
        <v>0</v>
      </c>
      <c r="O445" s="31">
        <f t="shared" ref="O445:O446" si="286">J445*L445</f>
        <v>0</v>
      </c>
      <c r="P445" s="31">
        <f t="shared" ref="P445:P446" si="287">N445+O445</f>
        <v>0</v>
      </c>
      <c r="Q445" s="143"/>
      <c r="R445" s="39"/>
      <c r="S445" s="39"/>
      <c r="T445" s="39"/>
      <c r="U445" s="39"/>
      <c r="V445" s="39"/>
      <c r="W445" s="39"/>
      <c r="X445" s="39"/>
      <c r="Y445" s="39"/>
      <c r="Z445" s="39"/>
      <c r="AA445" s="39"/>
      <c r="AB445" s="39"/>
      <c r="AC445" s="39"/>
      <c r="AD445" s="39"/>
      <c r="AE445" s="39"/>
      <c r="AF445" s="39"/>
      <c r="AG445" s="39"/>
      <c r="AH445" s="39"/>
      <c r="AI445" s="39"/>
      <c r="AJ445" s="39"/>
      <c r="AK445" s="39"/>
      <c r="AL445" s="39"/>
      <c r="AM445" s="39"/>
      <c r="AN445" s="39"/>
      <c r="AO445" s="39"/>
      <c r="AP445" s="39"/>
      <c r="AQ445" s="39"/>
      <c r="AR445" s="39"/>
      <c r="AS445" s="39"/>
      <c r="AT445" s="39"/>
      <c r="AU445" s="39"/>
      <c r="AV445" s="39"/>
      <c r="AW445" s="39"/>
    </row>
    <row r="446" spans="1:49" s="5" customFormat="1" ht="20.25" customHeight="1" x14ac:dyDescent="0.3">
      <c r="A446" s="13" t="s">
        <v>862</v>
      </c>
      <c r="B446" s="27"/>
      <c r="C446" s="106"/>
      <c r="D446" s="7" t="s">
        <v>369</v>
      </c>
      <c r="E446" s="31" t="s">
        <v>13</v>
      </c>
      <c r="F446" s="87">
        <v>1</v>
      </c>
      <c r="G446" s="88"/>
      <c r="H446" s="88"/>
      <c r="I446" s="89"/>
      <c r="J446" s="31">
        <v>1</v>
      </c>
      <c r="K446" s="34"/>
      <c r="L446" s="31"/>
      <c r="M446" s="31">
        <f t="shared" si="284"/>
        <v>0</v>
      </c>
      <c r="N446" s="31">
        <f t="shared" si="285"/>
        <v>0</v>
      </c>
      <c r="O446" s="31">
        <f t="shared" si="286"/>
        <v>0</v>
      </c>
      <c r="P446" s="31">
        <f t="shared" si="287"/>
        <v>0</v>
      </c>
      <c r="Q446" s="143"/>
      <c r="R446" s="39"/>
      <c r="S446" s="39"/>
      <c r="T446" s="39"/>
      <c r="U446" s="39"/>
      <c r="V446" s="39"/>
      <c r="W446" s="39"/>
      <c r="X446" s="39"/>
      <c r="Y446" s="39"/>
      <c r="Z446" s="39"/>
      <c r="AA446" s="39"/>
      <c r="AB446" s="39"/>
      <c r="AC446" s="39"/>
      <c r="AD446" s="39"/>
      <c r="AE446" s="39"/>
      <c r="AF446" s="39"/>
      <c r="AG446" s="39"/>
      <c r="AH446" s="39"/>
      <c r="AI446" s="39"/>
      <c r="AJ446" s="39"/>
      <c r="AK446" s="39"/>
      <c r="AL446" s="39"/>
      <c r="AM446" s="39"/>
      <c r="AN446" s="39"/>
      <c r="AO446" s="39"/>
      <c r="AP446" s="39"/>
      <c r="AQ446" s="39"/>
      <c r="AR446" s="39"/>
      <c r="AS446" s="39"/>
      <c r="AT446" s="39"/>
      <c r="AU446" s="39"/>
      <c r="AV446" s="39"/>
      <c r="AW446" s="39"/>
    </row>
    <row r="447" spans="1:49" s="5" customFormat="1" ht="32.25" customHeight="1" x14ac:dyDescent="0.3">
      <c r="A447" s="73"/>
      <c r="B447" s="60"/>
      <c r="C447" s="60"/>
      <c r="D447" s="187" t="s">
        <v>876</v>
      </c>
      <c r="E447" s="80"/>
      <c r="F447" s="80"/>
      <c r="G447" s="80"/>
      <c r="H447" s="80"/>
      <c r="I447" s="80"/>
      <c r="J447" s="80"/>
      <c r="K447" s="80"/>
      <c r="L447" s="80"/>
      <c r="M447" s="42"/>
      <c r="N447" s="133">
        <f>N13+N59+N135+N147+N172+N181+N186+N195+N217+N257+N272+N298+N303+N314+N320+N369+N420</f>
        <v>0</v>
      </c>
      <c r="O447" s="133">
        <f t="shared" ref="O447:P447" si="288">O13+O59+O135+O147+O172+O181+O186+O195+O217+O257+O272+O298+O303+O314+O320+O369+O420</f>
        <v>0</v>
      </c>
      <c r="P447" s="133">
        <f t="shared" si="288"/>
        <v>0</v>
      </c>
      <c r="Q447" s="75"/>
      <c r="R447" s="39"/>
      <c r="S447" s="39"/>
      <c r="T447" s="39"/>
      <c r="U447" s="39"/>
      <c r="V447" s="39"/>
      <c r="W447" s="39"/>
      <c r="X447" s="39"/>
      <c r="Y447" s="39"/>
      <c r="Z447" s="39"/>
      <c r="AA447" s="39"/>
      <c r="AB447" s="39"/>
      <c r="AC447" s="39"/>
      <c r="AD447" s="39"/>
      <c r="AE447" s="39"/>
      <c r="AF447" s="39"/>
      <c r="AG447" s="39"/>
      <c r="AH447" s="39"/>
      <c r="AI447" s="39"/>
      <c r="AJ447" s="39"/>
      <c r="AK447" s="39"/>
      <c r="AL447" s="39"/>
      <c r="AM447" s="39"/>
      <c r="AN447" s="39"/>
      <c r="AO447" s="39"/>
      <c r="AP447" s="39"/>
      <c r="AQ447" s="39"/>
      <c r="AR447" s="39"/>
      <c r="AS447" s="39"/>
      <c r="AT447" s="39"/>
      <c r="AU447" s="39"/>
      <c r="AV447" s="39"/>
      <c r="AW447" s="39"/>
    </row>
    <row r="448" spans="1:49" x14ac:dyDescent="0.3">
      <c r="Q448" s="4"/>
    </row>
    <row r="449" spans="2:30" x14ac:dyDescent="0.3">
      <c r="B449" s="104"/>
      <c r="C449" s="104"/>
      <c r="D449" s="104"/>
      <c r="E449" s="104"/>
      <c r="F449" s="104"/>
      <c r="G449" s="104"/>
      <c r="H449" s="104"/>
      <c r="I449" s="104"/>
      <c r="J449" s="104"/>
      <c r="K449" s="104"/>
      <c r="L449" s="134"/>
      <c r="M449" s="134"/>
      <c r="N449" s="134"/>
      <c r="O449" s="134"/>
      <c r="P449" s="134"/>
      <c r="Q449" s="4"/>
    </row>
    <row r="450" spans="2:30" x14ac:dyDescent="0.3">
      <c r="D450" s="8"/>
      <c r="E450" s="9"/>
      <c r="F450" s="9"/>
      <c r="G450" s="9"/>
      <c r="H450" s="9"/>
      <c r="I450" s="9"/>
      <c r="J450" s="9"/>
      <c r="K450" s="135"/>
      <c r="L450" s="135"/>
      <c r="M450" s="135"/>
    </row>
    <row r="451" spans="2:30" ht="16.8" x14ac:dyDescent="0.3">
      <c r="B451" s="154"/>
      <c r="C451" s="155" t="s">
        <v>864</v>
      </c>
      <c r="D451" s="156"/>
      <c r="E451" s="156"/>
      <c r="F451" s="157"/>
      <c r="G451" s="158"/>
      <c r="H451" s="158"/>
      <c r="I451" s="158"/>
      <c r="J451" s="159"/>
      <c r="K451" s="159"/>
      <c r="L451" s="159"/>
      <c r="M451" s="160"/>
      <c r="N451" s="161"/>
      <c r="O451" s="162"/>
      <c r="P451" s="162"/>
      <c r="Q451" s="162"/>
      <c r="R451" s="162"/>
      <c r="S451" s="162"/>
      <c r="T451" s="162"/>
      <c r="U451" s="162"/>
      <c r="V451" s="162"/>
      <c r="W451" s="162"/>
      <c r="X451" s="162"/>
      <c r="Y451" s="162"/>
      <c r="Z451" s="162"/>
      <c r="AA451" s="162"/>
      <c r="AB451" s="162"/>
      <c r="AC451" s="162"/>
      <c r="AD451" s="162"/>
    </row>
    <row r="452" spans="2:30" ht="27" customHeight="1" x14ac:dyDescent="0.25">
      <c r="B452" s="163" t="s">
        <v>865</v>
      </c>
      <c r="C452" s="164" t="s">
        <v>866</v>
      </c>
      <c r="D452" s="164"/>
      <c r="E452" s="164"/>
      <c r="F452" s="164"/>
      <c r="G452" s="164"/>
      <c r="H452" s="164"/>
      <c r="I452" s="164"/>
      <c r="J452" s="164"/>
      <c r="K452" s="164"/>
      <c r="L452" s="164"/>
      <c r="M452" s="164"/>
      <c r="N452" s="164"/>
      <c r="O452" s="164"/>
      <c r="P452" s="164"/>
      <c r="Q452" s="164"/>
      <c r="R452" s="174"/>
      <c r="S452" s="174"/>
      <c r="T452" s="174"/>
      <c r="U452" s="174"/>
      <c r="V452" s="174"/>
      <c r="W452" s="174"/>
      <c r="X452" s="174"/>
      <c r="Y452" s="174"/>
      <c r="Z452" s="174"/>
      <c r="AA452" s="174"/>
      <c r="AB452" s="174"/>
      <c r="AC452" s="174"/>
      <c r="AD452" s="174"/>
    </row>
    <row r="453" spans="2:30" ht="39.6" customHeight="1" x14ac:dyDescent="0.25">
      <c r="B453" s="163" t="s">
        <v>436</v>
      </c>
      <c r="C453" s="165" t="s">
        <v>867</v>
      </c>
      <c r="D453" s="165"/>
      <c r="E453" s="165"/>
      <c r="F453" s="165"/>
      <c r="G453" s="165"/>
      <c r="H453" s="165"/>
      <c r="I453" s="165"/>
      <c r="J453" s="165"/>
      <c r="K453" s="165"/>
      <c r="L453" s="165"/>
      <c r="M453" s="165"/>
      <c r="N453" s="165"/>
      <c r="O453" s="165"/>
      <c r="P453" s="165"/>
      <c r="Q453" s="165"/>
      <c r="R453" s="174"/>
      <c r="S453" s="174"/>
      <c r="T453" s="174"/>
      <c r="U453" s="174"/>
      <c r="V453" s="174"/>
      <c r="W453" s="174"/>
      <c r="X453" s="174"/>
      <c r="Y453" s="174"/>
      <c r="Z453" s="174"/>
      <c r="AA453" s="174"/>
      <c r="AB453" s="174"/>
      <c r="AC453" s="174"/>
      <c r="AD453" s="174"/>
    </row>
    <row r="454" spans="2:30" ht="108" customHeight="1" x14ac:dyDescent="0.25">
      <c r="B454" s="166">
        <v>3</v>
      </c>
      <c r="C454" s="167" t="s">
        <v>868</v>
      </c>
      <c r="D454" s="167"/>
      <c r="E454" s="167"/>
      <c r="F454" s="167"/>
      <c r="G454" s="167"/>
      <c r="H454" s="167"/>
      <c r="I454" s="167"/>
      <c r="J454" s="167"/>
      <c r="K454" s="167"/>
      <c r="L454" s="167"/>
      <c r="M454" s="167"/>
      <c r="N454" s="167"/>
      <c r="O454" s="167"/>
      <c r="P454" s="167"/>
      <c r="Q454" s="167"/>
      <c r="R454" s="177"/>
      <c r="S454" s="177"/>
      <c r="T454" s="177"/>
      <c r="U454" s="177"/>
      <c r="V454" s="177"/>
      <c r="W454" s="177"/>
      <c r="X454" s="177"/>
      <c r="Y454" s="174"/>
      <c r="Z454" s="174"/>
      <c r="AA454" s="174"/>
      <c r="AB454" s="174"/>
      <c r="AC454" s="174"/>
      <c r="AD454" s="174"/>
    </row>
    <row r="455" spans="2:30" ht="48.6" customHeight="1" x14ac:dyDescent="0.25">
      <c r="B455" s="166">
        <v>4</v>
      </c>
      <c r="C455" s="165" t="s">
        <v>869</v>
      </c>
      <c r="D455" s="165"/>
      <c r="E455" s="165"/>
      <c r="F455" s="165"/>
      <c r="G455" s="165"/>
      <c r="H455" s="165"/>
      <c r="I455" s="165"/>
      <c r="J455" s="165"/>
      <c r="K455" s="165"/>
      <c r="L455" s="165"/>
      <c r="M455" s="165"/>
      <c r="N455" s="165"/>
      <c r="O455" s="165"/>
      <c r="P455" s="165"/>
      <c r="Q455" s="165"/>
      <c r="R455" s="174"/>
      <c r="S455" s="174"/>
      <c r="T455" s="174"/>
      <c r="U455" s="174"/>
      <c r="V455" s="174"/>
      <c r="W455" s="174"/>
      <c r="X455" s="174"/>
      <c r="Y455" s="174"/>
      <c r="Z455" s="174"/>
      <c r="AA455" s="174"/>
      <c r="AB455" s="174"/>
      <c r="AC455" s="174"/>
      <c r="AD455" s="174"/>
    </row>
    <row r="456" spans="2:30" ht="30.6" customHeight="1" x14ac:dyDescent="0.25">
      <c r="B456" s="168">
        <v>5</v>
      </c>
      <c r="C456" s="169" t="s">
        <v>870</v>
      </c>
      <c r="D456" s="169"/>
      <c r="E456" s="169"/>
      <c r="F456" s="169"/>
      <c r="G456" s="169"/>
      <c r="H456" s="169"/>
      <c r="I456" s="169"/>
      <c r="J456" s="169"/>
      <c r="K456" s="169"/>
      <c r="L456" s="169"/>
      <c r="M456" s="169"/>
      <c r="N456" s="169"/>
      <c r="O456" s="169"/>
      <c r="P456" s="169"/>
      <c r="Q456" s="169"/>
      <c r="R456" s="180"/>
      <c r="S456" s="180"/>
      <c r="T456" s="180"/>
      <c r="U456" s="180"/>
      <c r="V456" s="180"/>
      <c r="W456" s="180"/>
      <c r="X456" s="180"/>
      <c r="Y456" s="180"/>
      <c r="Z456" s="180"/>
      <c r="AA456" s="180"/>
      <c r="AB456" s="180"/>
      <c r="AC456" s="180"/>
      <c r="AD456" s="180"/>
    </row>
    <row r="457" spans="2:30" ht="60" customHeight="1" x14ac:dyDescent="0.25">
      <c r="B457" s="168">
        <v>6</v>
      </c>
      <c r="C457" s="165" t="s">
        <v>871</v>
      </c>
      <c r="D457" s="165"/>
      <c r="E457" s="165"/>
      <c r="F457" s="165"/>
      <c r="G457" s="165"/>
      <c r="H457" s="165"/>
      <c r="I457" s="165"/>
      <c r="J457" s="165"/>
      <c r="K457" s="165"/>
      <c r="L457" s="165"/>
      <c r="M457" s="165"/>
      <c r="N457" s="181"/>
      <c r="O457" s="182"/>
      <c r="P457" s="180"/>
      <c r="Q457" s="180"/>
      <c r="R457" s="180"/>
      <c r="S457" s="180"/>
      <c r="T457" s="180"/>
      <c r="U457" s="180"/>
      <c r="V457" s="180"/>
      <c r="W457" s="180"/>
      <c r="X457" s="180"/>
      <c r="Y457" s="180"/>
      <c r="Z457" s="180"/>
      <c r="AA457" s="180"/>
      <c r="AB457" s="180"/>
      <c r="AC457" s="180"/>
      <c r="AD457" s="180"/>
    </row>
    <row r="458" spans="2:30" ht="21" customHeight="1" x14ac:dyDescent="0.25">
      <c r="B458" s="168">
        <v>7</v>
      </c>
      <c r="C458" s="178" t="s">
        <v>420</v>
      </c>
      <c r="D458" s="178"/>
      <c r="E458" s="178"/>
      <c r="F458" s="178"/>
      <c r="G458" s="178"/>
      <c r="H458" s="178"/>
      <c r="I458" s="178"/>
      <c r="J458" s="178"/>
      <c r="K458" s="178"/>
      <c r="L458" s="178"/>
      <c r="M458" s="178"/>
      <c r="N458" s="178"/>
      <c r="O458" s="178"/>
      <c r="P458" s="178"/>
      <c r="Q458" s="178"/>
      <c r="R458" s="180"/>
      <c r="S458" s="180"/>
      <c r="T458" s="180"/>
      <c r="U458" s="180"/>
      <c r="V458" s="180"/>
      <c r="W458" s="180"/>
      <c r="X458" s="180"/>
      <c r="Y458" s="180"/>
      <c r="Z458" s="180"/>
      <c r="AA458" s="180"/>
      <c r="AB458" s="180"/>
      <c r="AC458" s="180"/>
      <c r="AD458" s="180"/>
    </row>
    <row r="459" spans="2:30" ht="21" customHeight="1" x14ac:dyDescent="0.3">
      <c r="B459" s="168">
        <v>8</v>
      </c>
      <c r="C459" s="167" t="s">
        <v>872</v>
      </c>
      <c r="D459" s="167"/>
      <c r="E459" s="167"/>
      <c r="F459" s="167"/>
      <c r="G459" s="167"/>
      <c r="H459" s="167"/>
      <c r="I459" s="167"/>
      <c r="J459" s="167"/>
      <c r="K459" s="167"/>
      <c r="L459" s="167"/>
      <c r="M459" s="167"/>
      <c r="N459" s="167"/>
      <c r="O459" s="167"/>
      <c r="P459" s="167"/>
      <c r="Q459" s="167"/>
      <c r="R459" s="167"/>
      <c r="S459" s="167"/>
      <c r="T459" s="167"/>
      <c r="U459" s="167"/>
      <c r="V459" s="167"/>
      <c r="W459" s="167"/>
      <c r="X459" s="167"/>
      <c r="Y459" s="167"/>
      <c r="Z459" s="167"/>
      <c r="AA459" s="167"/>
      <c r="AB459" s="167"/>
      <c r="AC459" s="167"/>
      <c r="AD459" s="167"/>
    </row>
    <row r="460" spans="2:30" ht="51.6" customHeight="1" x14ac:dyDescent="0.3">
      <c r="B460" s="168">
        <v>9</v>
      </c>
      <c r="C460" s="167" t="s">
        <v>873</v>
      </c>
      <c r="D460" s="167"/>
      <c r="E460" s="167"/>
      <c r="F460" s="167"/>
      <c r="G460" s="167"/>
      <c r="H460" s="167"/>
      <c r="I460" s="167"/>
      <c r="J460" s="167"/>
      <c r="K460" s="167"/>
      <c r="L460" s="167"/>
      <c r="M460" s="167"/>
      <c r="N460" s="183"/>
      <c r="O460" s="184"/>
      <c r="P460" s="184"/>
      <c r="Q460" s="184"/>
      <c r="R460" s="184"/>
      <c r="S460" s="184"/>
      <c r="T460" s="184"/>
      <c r="U460" s="184"/>
      <c r="V460" s="184"/>
      <c r="W460" s="184"/>
      <c r="X460" s="184"/>
      <c r="Y460" s="184"/>
      <c r="Z460" s="184"/>
      <c r="AA460" s="184"/>
      <c r="AB460" s="184"/>
      <c r="AC460" s="184"/>
      <c r="AD460" s="184"/>
    </row>
    <row r="461" spans="2:30" ht="30.6" customHeight="1" x14ac:dyDescent="0.25">
      <c r="B461" s="168">
        <v>10</v>
      </c>
      <c r="C461" s="179" t="s">
        <v>874</v>
      </c>
      <c r="D461" s="179"/>
      <c r="E461" s="170"/>
      <c r="F461" s="171"/>
      <c r="G461" s="172"/>
      <c r="H461" s="172"/>
      <c r="I461" s="172"/>
      <c r="J461" s="172"/>
      <c r="K461" s="172"/>
      <c r="L461" s="172"/>
      <c r="M461" s="185"/>
      <c r="N461" s="172"/>
      <c r="O461" s="180"/>
      <c r="P461" s="180"/>
      <c r="Q461" s="180"/>
      <c r="R461" s="180"/>
      <c r="S461" s="180"/>
      <c r="T461" s="180"/>
      <c r="U461" s="180"/>
      <c r="V461" s="180"/>
      <c r="W461" s="180"/>
      <c r="X461" s="180"/>
      <c r="Y461" s="180"/>
      <c r="Z461" s="180"/>
      <c r="AA461" s="180"/>
      <c r="AB461" s="180"/>
      <c r="AC461" s="180"/>
      <c r="AD461" s="180"/>
    </row>
    <row r="462" spans="2:30" ht="100.8" customHeight="1" x14ac:dyDescent="0.25">
      <c r="B462" s="173" t="s">
        <v>688</v>
      </c>
      <c r="C462" s="186" t="s">
        <v>875</v>
      </c>
      <c r="D462" s="186"/>
      <c r="E462" s="186"/>
      <c r="F462" s="186"/>
      <c r="G462" s="186"/>
      <c r="H462" s="186"/>
      <c r="I462" s="186"/>
      <c r="J462" s="186"/>
      <c r="K462" s="186"/>
      <c r="L462" s="186"/>
      <c r="M462" s="186"/>
      <c r="N462" s="186"/>
      <c r="O462" s="186"/>
      <c r="P462" s="186"/>
      <c r="Q462" s="186"/>
      <c r="R462" s="174"/>
      <c r="S462" s="174"/>
      <c r="T462" s="174"/>
      <c r="U462" s="174"/>
      <c r="V462" s="174"/>
      <c r="W462" s="174"/>
      <c r="X462" s="174"/>
      <c r="Y462" s="174"/>
      <c r="Z462" s="174"/>
      <c r="AA462" s="174"/>
      <c r="AB462" s="174"/>
      <c r="AC462" s="174"/>
      <c r="AD462" s="174"/>
    </row>
    <row r="463" spans="2:30" ht="57" customHeight="1" x14ac:dyDescent="0.25">
      <c r="B463" s="173"/>
      <c r="C463" s="186"/>
      <c r="D463" s="186"/>
      <c r="E463" s="186"/>
      <c r="F463" s="186"/>
      <c r="G463" s="186"/>
      <c r="H463" s="186"/>
      <c r="I463" s="186"/>
      <c r="J463" s="186"/>
      <c r="K463" s="186"/>
      <c r="L463" s="186"/>
      <c r="M463" s="186"/>
      <c r="N463" s="186"/>
      <c r="O463" s="186"/>
      <c r="P463" s="186"/>
      <c r="Q463" s="186"/>
      <c r="R463" s="174"/>
      <c r="S463" s="174"/>
      <c r="T463" s="174"/>
      <c r="U463" s="174"/>
      <c r="V463" s="174"/>
      <c r="W463" s="174"/>
      <c r="X463" s="174"/>
      <c r="Y463" s="174"/>
      <c r="Z463" s="174"/>
      <c r="AA463" s="174"/>
      <c r="AB463" s="174"/>
      <c r="AC463" s="174"/>
      <c r="AD463" s="174"/>
    </row>
    <row r="464" spans="2:30" x14ac:dyDescent="0.25">
      <c r="B464" s="175"/>
      <c r="C464" s="74"/>
      <c r="D464" s="2"/>
      <c r="E464" s="2"/>
      <c r="F464" s="2"/>
      <c r="G464" s="2"/>
      <c r="H464" s="2"/>
      <c r="I464" s="2"/>
      <c r="J464" s="2"/>
      <c r="M464" s="176"/>
      <c r="Q464" s="2"/>
      <c r="R464" s="2"/>
      <c r="S464" s="2"/>
      <c r="T464" s="2"/>
      <c r="U464" s="2"/>
      <c r="V464" s="2"/>
      <c r="W464" s="2"/>
      <c r="X464" s="2"/>
      <c r="Y464" s="2"/>
      <c r="Z464" s="2"/>
      <c r="AA464" s="2"/>
      <c r="AB464" s="2"/>
      <c r="AC464" s="2"/>
      <c r="AD464" s="2"/>
    </row>
    <row r="465" spans="2:30" x14ac:dyDescent="0.25">
      <c r="B465" s="175"/>
      <c r="C465" s="74"/>
      <c r="D465" s="2"/>
      <c r="E465" s="2"/>
      <c r="F465" s="2"/>
      <c r="G465" s="2"/>
      <c r="H465" s="2"/>
      <c r="I465" s="2"/>
      <c r="J465" s="2"/>
      <c r="M465" s="176"/>
      <c r="Q465" s="2"/>
      <c r="R465" s="2"/>
      <c r="S465" s="2"/>
      <c r="T465" s="2"/>
      <c r="U465" s="2"/>
      <c r="V465" s="2"/>
      <c r="W465" s="2"/>
      <c r="X465" s="2"/>
      <c r="Y465" s="2"/>
      <c r="Z465" s="2"/>
      <c r="AA465" s="2"/>
      <c r="AB465" s="2"/>
      <c r="AC465" s="2"/>
      <c r="AD465" s="2"/>
    </row>
    <row r="466" spans="2:30" x14ac:dyDescent="0.25">
      <c r="B466" s="175"/>
      <c r="C466" s="74"/>
      <c r="D466" s="2"/>
      <c r="E466" s="2"/>
      <c r="F466" s="2"/>
      <c r="G466" s="2"/>
      <c r="H466" s="2"/>
      <c r="I466" s="2"/>
      <c r="J466" s="2"/>
      <c r="M466" s="176"/>
      <c r="Q466" s="2"/>
      <c r="R466" s="2"/>
      <c r="S466" s="2"/>
      <c r="T466" s="2"/>
      <c r="U466" s="2"/>
      <c r="V466" s="2"/>
      <c r="W466" s="2"/>
      <c r="X466" s="2"/>
      <c r="Y466" s="2"/>
      <c r="Z466" s="2"/>
      <c r="AA466" s="2"/>
      <c r="AB466" s="2"/>
      <c r="AC466" s="2"/>
      <c r="AD466" s="2"/>
    </row>
    <row r="467" spans="2:30" x14ac:dyDescent="0.25">
      <c r="B467" s="175"/>
      <c r="C467" s="74"/>
      <c r="D467" s="2"/>
      <c r="E467" s="2"/>
      <c r="F467" s="2"/>
      <c r="G467" s="2"/>
      <c r="H467" s="2"/>
      <c r="I467" s="2"/>
      <c r="J467" s="2"/>
      <c r="M467" s="176"/>
      <c r="Q467" s="2"/>
      <c r="R467" s="2"/>
      <c r="S467" s="2"/>
      <c r="T467" s="2"/>
      <c r="U467" s="2"/>
      <c r="V467" s="2"/>
      <c r="W467" s="2"/>
      <c r="X467" s="2"/>
      <c r="Y467" s="2"/>
      <c r="Z467" s="2"/>
      <c r="AA467" s="2"/>
      <c r="AB467" s="2"/>
      <c r="AC467" s="2"/>
      <c r="AD467" s="2"/>
    </row>
    <row r="468" spans="2:30" x14ac:dyDescent="0.25">
      <c r="B468" s="175"/>
      <c r="C468" s="74"/>
      <c r="D468" s="2"/>
      <c r="E468" s="2"/>
      <c r="F468" s="2"/>
      <c r="G468" s="2"/>
      <c r="H468" s="2"/>
      <c r="I468" s="2"/>
      <c r="J468" s="2"/>
      <c r="M468" s="176"/>
      <c r="Q468" s="2"/>
      <c r="R468" s="2"/>
      <c r="S468" s="2"/>
      <c r="T468" s="2"/>
      <c r="U468" s="2"/>
      <c r="V468" s="2"/>
      <c r="W468" s="2"/>
      <c r="X468" s="2"/>
      <c r="Y468" s="2"/>
      <c r="Z468" s="2"/>
      <c r="AA468" s="2"/>
      <c r="AB468" s="2"/>
      <c r="AC468" s="2"/>
      <c r="AD468" s="2"/>
    </row>
    <row r="469" spans="2:30" x14ac:dyDescent="0.25">
      <c r="B469" s="175"/>
      <c r="C469" s="74"/>
      <c r="D469" s="2"/>
      <c r="E469" s="2"/>
      <c r="F469" s="2"/>
      <c r="G469" s="2"/>
      <c r="H469" s="2"/>
      <c r="I469" s="2"/>
      <c r="J469" s="2"/>
      <c r="M469" s="176"/>
      <c r="Q469" s="2"/>
      <c r="R469" s="2"/>
      <c r="S469" s="2"/>
      <c r="T469" s="2"/>
      <c r="U469" s="2"/>
      <c r="V469" s="2"/>
      <c r="W469" s="2"/>
      <c r="X469" s="2"/>
      <c r="Y469" s="2"/>
      <c r="Z469" s="2"/>
      <c r="AA469" s="2"/>
      <c r="AB469" s="2"/>
      <c r="AC469" s="2"/>
      <c r="AD469" s="2"/>
    </row>
    <row r="470" spans="2:30" x14ac:dyDescent="0.25">
      <c r="B470" s="175"/>
      <c r="C470" s="74"/>
      <c r="D470" s="2"/>
      <c r="E470" s="2"/>
      <c r="F470" s="2"/>
      <c r="G470" s="2"/>
      <c r="H470" s="2"/>
      <c r="I470" s="2"/>
      <c r="J470" s="2"/>
      <c r="M470" s="176"/>
      <c r="Q470" s="2"/>
      <c r="R470" s="2"/>
      <c r="S470" s="2"/>
      <c r="T470" s="2"/>
      <c r="U470" s="2"/>
      <c r="V470" s="2"/>
      <c r="W470" s="2"/>
      <c r="X470" s="2"/>
      <c r="Y470" s="2"/>
      <c r="Z470" s="2"/>
      <c r="AA470" s="2"/>
      <c r="AB470" s="2"/>
      <c r="AC470" s="2"/>
      <c r="AD470" s="2"/>
    </row>
    <row r="471" spans="2:30" x14ac:dyDescent="0.25">
      <c r="B471" s="175"/>
      <c r="C471" s="74"/>
      <c r="D471" s="2"/>
      <c r="E471" s="2"/>
      <c r="F471" s="2"/>
      <c r="G471" s="2"/>
      <c r="H471" s="2"/>
      <c r="I471" s="2"/>
      <c r="J471" s="2"/>
      <c r="M471" s="176"/>
      <c r="Q471" s="2"/>
      <c r="R471" s="2"/>
      <c r="S471" s="2"/>
      <c r="T471" s="2"/>
      <c r="U471" s="2"/>
      <c r="V471" s="2"/>
      <c r="W471" s="2"/>
      <c r="X471" s="2"/>
      <c r="Y471" s="2"/>
      <c r="Z471" s="2"/>
      <c r="AA471" s="2"/>
      <c r="AB471" s="2"/>
      <c r="AC471" s="2"/>
      <c r="AD471" s="2"/>
    </row>
    <row r="472" spans="2:30" x14ac:dyDescent="0.25">
      <c r="B472" s="175"/>
      <c r="C472" s="74"/>
      <c r="D472" s="2"/>
      <c r="E472" s="2"/>
      <c r="F472" s="2"/>
      <c r="G472" s="2"/>
      <c r="H472" s="2"/>
      <c r="I472" s="2"/>
      <c r="J472" s="2"/>
      <c r="M472" s="176"/>
      <c r="Q472" s="2"/>
      <c r="R472" s="2"/>
      <c r="S472" s="2"/>
      <c r="T472" s="2"/>
      <c r="U472" s="2"/>
      <c r="V472" s="2"/>
      <c r="W472" s="2"/>
      <c r="X472" s="2"/>
      <c r="Y472" s="2"/>
      <c r="Z472" s="2"/>
      <c r="AA472" s="2"/>
      <c r="AB472" s="2"/>
      <c r="AC472" s="2"/>
      <c r="AD472" s="2"/>
    </row>
    <row r="473" spans="2:30" x14ac:dyDescent="0.25">
      <c r="B473" s="175"/>
      <c r="C473" s="74"/>
      <c r="D473" s="2"/>
      <c r="E473" s="2"/>
      <c r="F473" s="2"/>
      <c r="G473" s="2"/>
      <c r="H473" s="2"/>
      <c r="I473" s="2"/>
      <c r="J473" s="2"/>
      <c r="M473" s="176"/>
      <c r="Q473" s="2"/>
      <c r="R473" s="2"/>
      <c r="S473" s="2"/>
      <c r="T473" s="2"/>
      <c r="U473" s="2"/>
      <c r="V473" s="2"/>
      <c r="W473" s="2"/>
      <c r="X473" s="2"/>
      <c r="Y473" s="2"/>
      <c r="Z473" s="2"/>
      <c r="AA473" s="2"/>
      <c r="AB473" s="2"/>
      <c r="AC473" s="2"/>
      <c r="AD473" s="2"/>
    </row>
    <row r="474" spans="2:30" x14ac:dyDescent="0.25">
      <c r="B474" s="175"/>
      <c r="C474" s="74"/>
      <c r="D474" s="2"/>
      <c r="E474" s="2"/>
      <c r="F474" s="2"/>
      <c r="G474" s="2"/>
      <c r="H474" s="2"/>
      <c r="I474" s="2"/>
      <c r="J474" s="2"/>
      <c r="M474" s="176"/>
      <c r="Q474" s="2"/>
      <c r="R474" s="2"/>
      <c r="S474" s="2"/>
      <c r="T474" s="2"/>
      <c r="U474" s="2"/>
      <c r="V474" s="2"/>
      <c r="W474" s="2"/>
      <c r="X474" s="2"/>
      <c r="Y474" s="2"/>
      <c r="Z474" s="2"/>
      <c r="AA474" s="2"/>
      <c r="AB474" s="2"/>
      <c r="AC474" s="2"/>
      <c r="AD474" s="2"/>
    </row>
  </sheetData>
  <autoFilter ref="A11:Q447">
    <filterColumn colId="10" showButton="0"/>
    <filterColumn colId="11" showButton="0"/>
    <filterColumn colId="13" showButton="0"/>
    <filterColumn colId="14" showButton="0"/>
  </autoFilter>
  <mergeCells count="223">
    <mergeCell ref="C457:M457"/>
    <mergeCell ref="C459:AD459"/>
    <mergeCell ref="C460:M460"/>
    <mergeCell ref="C452:Q452"/>
    <mergeCell ref="C455:Q455"/>
    <mergeCell ref="C456:Q456"/>
    <mergeCell ref="C461:D461"/>
    <mergeCell ref="C463:Q463"/>
    <mergeCell ref="C462:Q462"/>
    <mergeCell ref="C454:Q454"/>
    <mergeCell ref="C453:Q453"/>
    <mergeCell ref="C458:Q458"/>
    <mergeCell ref="C273:C297"/>
    <mergeCell ref="C299:C302"/>
    <mergeCell ref="C422:C430"/>
    <mergeCell ref="C432:C438"/>
    <mergeCell ref="C440:C443"/>
    <mergeCell ref="C304:C313"/>
    <mergeCell ref="C99:C102"/>
    <mergeCell ref="C103:C106"/>
    <mergeCell ref="C107:C110"/>
    <mergeCell ref="C111:C112"/>
    <mergeCell ref="C113:C117"/>
    <mergeCell ref="C118:C122"/>
    <mergeCell ref="C123:C128"/>
    <mergeCell ref="C129:C130"/>
    <mergeCell ref="C131:C132"/>
    <mergeCell ref="C147:D147"/>
    <mergeCell ref="C195:D195"/>
    <mergeCell ref="C420:D420"/>
    <mergeCell ref="C71:C75"/>
    <mergeCell ref="C11:C12"/>
    <mergeCell ref="C14:C19"/>
    <mergeCell ref="C20:C21"/>
    <mergeCell ref="C22:C24"/>
    <mergeCell ref="C25:C26"/>
    <mergeCell ref="C27:C30"/>
    <mergeCell ref="C31:C32"/>
    <mergeCell ref="C33:C36"/>
    <mergeCell ref="C37:C39"/>
    <mergeCell ref="F19:I19"/>
    <mergeCell ref="F20:I20"/>
    <mergeCell ref="F26:I26"/>
    <mergeCell ref="F27:I27"/>
    <mergeCell ref="F28:I28"/>
    <mergeCell ref="F29:I29"/>
    <mergeCell ref="F30:I30"/>
    <mergeCell ref="F31:I31"/>
    <mergeCell ref="C40:C43"/>
    <mergeCell ref="B5:Q5"/>
    <mergeCell ref="B6:Q6"/>
    <mergeCell ref="B7:Q7"/>
    <mergeCell ref="K9:M9"/>
    <mergeCell ref="N9:P9"/>
    <mergeCell ref="F10:J10"/>
    <mergeCell ref="J11:J12"/>
    <mergeCell ref="K11:M11"/>
    <mergeCell ref="N11:P11"/>
    <mergeCell ref="A11:A12"/>
    <mergeCell ref="B11:B12"/>
    <mergeCell ref="D11:D12"/>
    <mergeCell ref="E11:E12"/>
    <mergeCell ref="F11:F12"/>
    <mergeCell ref="G11:G12"/>
    <mergeCell ref="F16:I16"/>
    <mergeCell ref="F17:I17"/>
    <mergeCell ref="F18:I18"/>
    <mergeCell ref="F15:I15"/>
    <mergeCell ref="H11:H12"/>
    <mergeCell ref="I11:I12"/>
    <mergeCell ref="F13:I13"/>
    <mergeCell ref="E34:E35"/>
    <mergeCell ref="F34:I35"/>
    <mergeCell ref="J34:J35"/>
    <mergeCell ref="F32:I32"/>
    <mergeCell ref="F33:I33"/>
    <mergeCell ref="F36:I36"/>
    <mergeCell ref="F21:I21"/>
    <mergeCell ref="F22:I22"/>
    <mergeCell ref="F23:I23"/>
    <mergeCell ref="F24:I24"/>
    <mergeCell ref="F25:I25"/>
    <mergeCell ref="F41:I41"/>
    <mergeCell ref="F42:I42"/>
    <mergeCell ref="F43:I43"/>
    <mergeCell ref="F44:I44"/>
    <mergeCell ref="F45:I45"/>
    <mergeCell ref="F46:I46"/>
    <mergeCell ref="F47:I47"/>
    <mergeCell ref="F48:I48"/>
    <mergeCell ref="F37:I37"/>
    <mergeCell ref="F38:I38"/>
    <mergeCell ref="F39:I39"/>
    <mergeCell ref="F40:I40"/>
    <mergeCell ref="F136:I136"/>
    <mergeCell ref="F138:I138"/>
    <mergeCell ref="F139:I139"/>
    <mergeCell ref="F137:I137"/>
    <mergeCell ref="C133:C134"/>
    <mergeCell ref="C136:C146"/>
    <mergeCell ref="F135:I135"/>
    <mergeCell ref="F49:I49"/>
    <mergeCell ref="F50:I50"/>
    <mergeCell ref="F51:I51"/>
    <mergeCell ref="F52:I52"/>
    <mergeCell ref="F53:I53"/>
    <mergeCell ref="C76:C81"/>
    <mergeCell ref="C82:C85"/>
    <mergeCell ref="C86:C91"/>
    <mergeCell ref="C92:C95"/>
    <mergeCell ref="C96:C98"/>
    <mergeCell ref="C44:C49"/>
    <mergeCell ref="C50:C52"/>
    <mergeCell ref="C53:C55"/>
    <mergeCell ref="C56:C58"/>
    <mergeCell ref="C60:C62"/>
    <mergeCell ref="C63:C66"/>
    <mergeCell ref="C67:C70"/>
    <mergeCell ref="F195:I195"/>
    <mergeCell ref="F146:I146"/>
    <mergeCell ref="F140:I140"/>
    <mergeCell ref="F141:I141"/>
    <mergeCell ref="F142:I142"/>
    <mergeCell ref="F143:I143"/>
    <mergeCell ref="F144:I144"/>
    <mergeCell ref="F145:I145"/>
    <mergeCell ref="C148:C171"/>
    <mergeCell ref="C173:C180"/>
    <mergeCell ref="C182:C185"/>
    <mergeCell ref="C187:C194"/>
    <mergeCell ref="C172:D172"/>
    <mergeCell ref="C181:D181"/>
    <mergeCell ref="C186:D186"/>
    <mergeCell ref="F54:I54"/>
    <mergeCell ref="F55:I55"/>
    <mergeCell ref="F56:I56"/>
    <mergeCell ref="F57:I57"/>
    <mergeCell ref="F58:I58"/>
    <mergeCell ref="B449:K449"/>
    <mergeCell ref="F443:I443"/>
    <mergeCell ref="F444:I444"/>
    <mergeCell ref="F445:I445"/>
    <mergeCell ref="F446:I446"/>
    <mergeCell ref="C445:C446"/>
    <mergeCell ref="C298:D298"/>
    <mergeCell ref="F197:I197"/>
    <mergeCell ref="F198:I198"/>
    <mergeCell ref="F199:I199"/>
    <mergeCell ref="F200:I200"/>
    <mergeCell ref="F201:I201"/>
    <mergeCell ref="F202:I202"/>
    <mergeCell ref="F203:I203"/>
    <mergeCell ref="F204:I204"/>
    <mergeCell ref="C196:C216"/>
    <mergeCell ref="F214:I214"/>
    <mergeCell ref="F215:I215"/>
    <mergeCell ref="F216:I216"/>
    <mergeCell ref="C236:C238"/>
    <mergeCell ref="C239:C241"/>
    <mergeCell ref="C242:C244"/>
    <mergeCell ref="C245:C247"/>
    <mergeCell ref="C248:C250"/>
    <mergeCell ref="C251:C253"/>
    <mergeCell ref="C257:D257"/>
    <mergeCell ref="F205:I205"/>
    <mergeCell ref="F206:I206"/>
    <mergeCell ref="F207:I207"/>
    <mergeCell ref="F208:I208"/>
    <mergeCell ref="F209:I209"/>
    <mergeCell ref="F210:I210"/>
    <mergeCell ref="F211:I211"/>
    <mergeCell ref="F212:I212"/>
    <mergeCell ref="F213:I213"/>
    <mergeCell ref="C218:C235"/>
    <mergeCell ref="C217:D217"/>
    <mergeCell ref="C254:C256"/>
    <mergeCell ref="F269:I269"/>
    <mergeCell ref="F262:I262"/>
    <mergeCell ref="F263:I263"/>
    <mergeCell ref="F264:I264"/>
    <mergeCell ref="F265:I265"/>
    <mergeCell ref="F266:I266"/>
    <mergeCell ref="C272:D272"/>
    <mergeCell ref="F257:I257"/>
    <mergeCell ref="F258:I258"/>
    <mergeCell ref="F259:I259"/>
    <mergeCell ref="F260:I260"/>
    <mergeCell ref="F261:I261"/>
    <mergeCell ref="C258:C271"/>
    <mergeCell ref="F439:I439"/>
    <mergeCell ref="F440:I440"/>
    <mergeCell ref="F441:I441"/>
    <mergeCell ref="F442:I442"/>
    <mergeCell ref="F431:I431"/>
    <mergeCell ref="F432:I432"/>
    <mergeCell ref="F433:I433"/>
    <mergeCell ref="F434:I434"/>
    <mergeCell ref="F435:I435"/>
    <mergeCell ref="F436:I436"/>
    <mergeCell ref="A8:Q8"/>
    <mergeCell ref="A2:D2"/>
    <mergeCell ref="A3:D3"/>
    <mergeCell ref="A4:D4"/>
    <mergeCell ref="C13:D13"/>
    <mergeCell ref="C59:D59"/>
    <mergeCell ref="C135:D135"/>
    <mergeCell ref="F437:I437"/>
    <mergeCell ref="F438:I438"/>
    <mergeCell ref="F425:I425"/>
    <mergeCell ref="F426:I426"/>
    <mergeCell ref="F427:I427"/>
    <mergeCell ref="F428:I428"/>
    <mergeCell ref="F429:I429"/>
    <mergeCell ref="F430:I430"/>
    <mergeCell ref="F422:I422"/>
    <mergeCell ref="F423:I423"/>
    <mergeCell ref="F424:I424"/>
    <mergeCell ref="C303:D303"/>
    <mergeCell ref="C314:D314"/>
    <mergeCell ref="C320:D320"/>
    <mergeCell ref="C369:D369"/>
    <mergeCell ref="F267:I267"/>
    <mergeCell ref="F268:I268"/>
  </mergeCells>
  <pageMargins left="0" right="0" top="0" bottom="0" header="0" footer="0"/>
  <pageSetup paperSize="8" scale="57" fitToHeight="0" orientation="landscape" r:id="rId1"/>
  <rowBreaks count="2" manualBreakCount="2">
    <brk id="388" max="16" man="1"/>
    <brk id="445" max="16" man="1"/>
  </rowBreaks>
  <colBreaks count="1" manualBreakCount="1">
    <brk id="1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Отделка (2)</vt:lpstr>
      <vt:lpstr>'Отделка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cp:lastModifiedBy>
  <cp:lastPrinted>2020-12-09T10:19:40Z</cp:lastPrinted>
  <dcterms:created xsi:type="dcterms:W3CDTF">2020-10-13T07:57:23Z</dcterms:created>
  <dcterms:modified xsi:type="dcterms:W3CDTF">2020-12-10T12:08:37Z</dcterms:modified>
</cp:coreProperties>
</file>